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Yara International (YAR.OL)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-0.0099</v>
      </c>
    </row>
    <row r="6">
      <c r="A6" t="inlineStr">
        <is>
          <t xml:space="preserve">No-growth value / share</t>
        </is>
      </c>
      <c r="B6" s="2">
        <v>517.8055</v>
      </c>
    </row>
    <row r="7">
      <c r="A7" t="inlineStr">
        <is>
          <t xml:space="preserve">ROIC</t>
        </is>
      </c>
      <c r="B7" s="3">
        <v>0.1006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2.06</v>
      </c>
    </row>
    <row r="10">
      <c r="A10" t="inlineStr">
        <is>
          <t xml:space="preserve">Economic Profit / EVA</t>
        </is>
      </c>
      <c r="B10" s="2">
        <v>2497.0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12193.2</v>
      </c>
    </row>
    <row r="3">
      <c r="A3" t="inlineStr">
        <is>
          <t xml:space="preserve">ROIC</t>
        </is>
      </c>
      <c r="B3" s="6">
        <v>0.1006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33006.7</v>
      </c>
    </row>
    <row r="8">
      <c r="A8" t="inlineStr">
        <is>
          <t xml:space="preserve">Shares (m)</t>
        </is>
      </c>
      <c r="B8" s="5">
        <v>254.725</v>
      </c>
    </row>
    <row r="9">
      <c r="A9" t="inlineStr">
        <is>
          <t xml:space="preserve">Share price</t>
        </is>
      </c>
      <c r="B9" s="5">
        <v>508.6</v>
      </c>
    </row>
    <row r="10">
      <c r="A10" t="inlineStr">
        <is>
          <t xml:space="preserve">Stage-1 growth g (engine driver)</t>
        </is>
      </c>
      <c r="B10" s="6">
        <v>-0.0099</v>
      </c>
    </row>
    <row r="11"/>
    <row r="12">
      <c r="A12" t="inlineStr">
        <is>
          <t xml:space="preserve">Invested Capital  = NOPAT / ROIC</t>
        </is>
      </c>
      <c r="B12" s="2">
        <f>B2/B3</f>
        <v>121202.5</v>
      </c>
    </row>
    <row r="13">
      <c r="A13" t="inlineStr">
        <is>
          <t xml:space="preserve">Market cap  = price × shares</t>
        </is>
      </c>
      <c r="B13" s="4">
        <f>B9*B8</f>
        <v>129553.13500000001</v>
      </c>
    </row>
    <row r="14">
      <c r="A14" t="inlineStr">
        <is>
          <t xml:space="preserve">Enterprise value  = mcap + net debt</t>
        </is>
      </c>
      <c r="B14" s="4">
        <f>B13+B7</f>
        <v>162559.8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12193.2</v>
      </c>
    </row>
    <row r="4">
      <c r="A4" t="inlineStr">
        <is>
          <t xml:space="preserve">Invested Capital</t>
        </is>
      </c>
      <c r="B4" s="2">
        <f>Inputs!B12</f>
        <v>121202.5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9696.2</v>
      </c>
    </row>
    <row r="7">
      <c r="A7" t="inlineStr">
        <is>
          <t xml:space="preserve">Economic Profit (EVA)  = NOPAT − charge</t>
        </is>
      </c>
      <c r="B7" s="2">
        <f>Inputs!B2-Inputs!B12*Inputs!B4</f>
        <v>2497.0</v>
      </c>
    </row>
    <row r="8">
      <c r="A8" t="inlineStr">
        <is>
          <t xml:space="preserve">ROIC</t>
        </is>
      </c>
      <c r="B8" s="3">
        <f>Inputs!B3</f>
        <v>0.1006</v>
      </c>
    </row>
    <row r="9">
      <c r="A9" t="inlineStr">
        <is>
          <t xml:space="preserve">ROIC − WACC spread</t>
        </is>
      </c>
      <c r="B9" s="3">
        <f>Inputs!B3-Inputs!B4</f>
        <v>0.020599999999999993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12072.48732</v>
      </c>
      <c r="C4" s="3">
        <f>Inputs!$B$10/Inputs!$B$3</f>
        <v>0.0</v>
      </c>
      <c r="D4" s="2">
        <f>B4*(1-C4)</f>
        <v>12072.48732</v>
      </c>
      <c r="E4" s="3">
        <f>1/(1+Inputs!$B$4)^A4</f>
        <v>0.9259259259259258</v>
      </c>
      <c r="F4" s="2">
        <f>D4*E4</f>
        <v>11178.229</v>
      </c>
    </row>
    <row r="5">
      <c r="A5" s="4">
        <v>2.0</v>
      </c>
      <c r="B5" s="2">
        <f>B4*(1+Inputs!$B$10)</f>
        <v>11952.969695532</v>
      </c>
      <c r="C5" s="3">
        <f>Inputs!$B$10/Inputs!$B$3</f>
        <v>0.0</v>
      </c>
      <c r="D5" s="2">
        <f>B5*(1-C5)</f>
        <v>11952.969695532</v>
      </c>
      <c r="E5" s="3">
        <f>1/(1+Inputs!$B$4)^A5</f>
        <v>0.8573388203017832</v>
      </c>
      <c r="F5" s="2">
        <f>D5*E5</f>
        <v>10247.74493787037</v>
      </c>
    </row>
    <row r="6">
      <c r="A6" s="4">
        <v>3.0</v>
      </c>
      <c r="B6" s="2">
        <f>B5*(1+Inputs!$B$10)</f>
        <v>11834.635295546233</v>
      </c>
      <c r="C6" s="3">
        <f>Inputs!$B$10/Inputs!$B$3</f>
        <v>0.0</v>
      </c>
      <c r="D6" s="2">
        <f>B6*(1-C6)</f>
        <v>11834.635295546233</v>
      </c>
      <c r="E6" s="3">
        <f>1/(1+Inputs!$B$4)^A6</f>
        <v>0.7938322410201696</v>
      </c>
      <c r="F6" s="2">
        <f>D6*E6</f>
        <v>9394.715058319864</v>
      </c>
    </row>
    <row r="7">
      <c r="A7" s="4">
        <v>4.0</v>
      </c>
      <c r="B7" s="2">
        <f>B6*(1+Inputs!$B$10)</f>
        <v>11717.472406120325</v>
      </c>
      <c r="C7" s="3">
        <f>Inputs!$B$10/Inputs!$B$3</f>
        <v>0.0</v>
      </c>
      <c r="D7" s="2">
        <f>B7*(1-C7)</f>
        <v>11717.472406120325</v>
      </c>
      <c r="E7" s="3">
        <f>1/(1+Inputs!$B$4)^A7</f>
        <v>0.7350298527964533</v>
      </c>
      <c r="F7" s="2">
        <f>D7*E7</f>
        <v>8612.692017817126</v>
      </c>
    </row>
    <row r="8">
      <c r="A8" s="4">
        <v>5.0</v>
      </c>
      <c r="B8" s="2">
        <f>B7*(1+Inputs!$B$10)</f>
        <v>11601.469429299734</v>
      </c>
      <c r="C8" s="3">
        <f>Inputs!$B$10/Inputs!$B$3</f>
        <v>0.0</v>
      </c>
      <c r="D8" s="2">
        <f>B8*(1-C8)</f>
        <v>11601.469429299734</v>
      </c>
      <c r="E8" s="3">
        <f>1/(1+Inputs!$B$4)^A8</f>
        <v>0.6805831970337529</v>
      </c>
      <c r="F8" s="2">
        <f>D8*E8</f>
        <v>7895.765154482162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508.6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-0.0099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620.0</v>
      </c>
      <c r="C4" s="3">
        <v>0.0956</v>
      </c>
      <c r="D4" s="3">
        <v>0.3</v>
      </c>
      <c r="E4" s="3">
        <v>0.219</v>
      </c>
    </row>
    <row r="5">
      <c r="A5" t="inlineStr">
        <is>
          <t xml:space="preserve">Base</t>
        </is>
      </c>
      <c r="B5" s="2">
        <v>540.0</v>
      </c>
      <c r="C5" s="3">
        <v>0.0241</v>
      </c>
      <c r="D5" s="3">
        <v>0.45</v>
      </c>
      <c r="E5" s="3">
        <v>0.0617</v>
      </c>
    </row>
    <row r="6">
      <c r="A6" t="inlineStr">
        <is>
          <t xml:space="preserve">Bear</t>
        </is>
      </c>
      <c r="B6" s="2">
        <v>420.0</v>
      </c>
      <c r="C6" s="3">
        <v>-0.1058</v>
      </c>
      <c r="D6" s="3">
        <v>0.25</v>
      </c>
      <c r="E6" s="3">
        <v>-0.1742</v>
      </c>
    </row>
    <row r="7">
      <c r="A7" t="inlineStr" s="1">
        <is>
          <t xml:space="preserve">E[r] (probability-weighted)</t>
        </is>
      </c>
      <c r="E7" s="3">
        <v>0.0499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742.1464</v>
      </c>
      <c r="C4" s="4">
        <v>802.4959</v>
      </c>
      <c r="D4" s="4">
        <v>844.4959</v>
      </c>
      <c r="E4" s="4">
        <v>910.1059</v>
      </c>
      <c r="F4" s="4">
        <v>955.5474</v>
      </c>
      <c r="G4" s="4">
        <v>1074.8132</v>
      </c>
    </row>
    <row r="5">
      <c r="A5" t="inlineStr" s="1">
        <is>
          <t xml:space="preserve">7.25%</t>
        </is>
      </c>
      <c r="B5" s="4">
        <v>612.4172</v>
      </c>
      <c r="C5" s="4">
        <v>653.6063</v>
      </c>
      <c r="D5" s="4">
        <v>681.6066</v>
      </c>
      <c r="E5" s="4">
        <v>724.2414</v>
      </c>
      <c r="F5" s="4">
        <v>752.9658</v>
      </c>
      <c r="G5" s="4">
        <v>825.1023</v>
      </c>
    </row>
    <row r="6">
      <c r="A6" t="inlineStr" s="1">
        <is>
          <t xml:space="preserve">8.00%</t>
        </is>
      </c>
      <c r="B6" s="4">
        <v>517.8056</v>
      </c>
      <c r="C6" s="4">
        <v>545.3814</v>
      </c>
      <c r="D6" s="4">
        <v>563.4542</v>
      </c>
      <c r="E6" s="4">
        <v>589.8278</v>
      </c>
      <c r="F6" s="4">
        <v>606.7422</v>
      </c>
      <c r="G6" s="4">
        <v>645.6686</v>
      </c>
    </row>
    <row r="7">
      <c r="A7" t="inlineStr" s="1">
        <is>
          <t xml:space="preserve">8.75%</t>
        </is>
      </c>
      <c r="B7" s="4">
        <v>445.6797</v>
      </c>
      <c r="C7" s="4">
        <v>463.1794</v>
      </c>
      <c r="D7" s="4">
        <v>473.9206</v>
      </c>
      <c r="E7" s="4">
        <v>488.3113</v>
      </c>
      <c r="F7" s="4">
        <v>496.5413</v>
      </c>
      <c r="G7" s="4">
        <v>511.1198</v>
      </c>
    </row>
    <row r="8">
      <c r="A8" t="inlineStr" s="1">
        <is>
          <t xml:space="preserve">9.50%</t>
        </is>
      </c>
      <c r="B8" s="4">
        <v>388.8212</v>
      </c>
      <c r="C8" s="4">
        <v>398.6339</v>
      </c>
      <c r="D8" s="4">
        <v>403.796</v>
      </c>
      <c r="E8" s="4">
        <v>409.0909</v>
      </c>
      <c r="F8" s="4">
        <v>410.7451</v>
      </c>
      <c r="G8" s="4">
        <v>406.9506</v>
      </c>
    </row>
    <row r="9"/>
    <row r="10">
      <c r="A10" t="inlineStr">
        <is>
          <t xml:space="preserve">Bold cells ≥ current price (508.6). The conclusion is dominated by WACC and growth.</t>
        </is>
      </c>
    </row>
  </sheetData>
</worksheet>
</file>