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Viking Line (VIK1V.HE)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4.908</v>
      </c>
    </row>
    <row r="7">
      <c r="A7" t="inlineStr">
        <is>
          <t xml:space="preserve">ROIC</t>
        </is>
      </c>
      <c r="B7" s="3">
        <v>0.044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-3.6</v>
      </c>
    </row>
    <row r="10">
      <c r="A10" t="inlineStr">
        <is>
          <t xml:space="preserve">Economic Profit / EVA</t>
        </is>
      </c>
      <c r="B10" s="2">
        <v>-14.604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17.9</v>
      </c>
    </row>
    <row r="3">
      <c r="A3" t="inlineStr">
        <is>
          <t xml:space="preserve">ROIC</t>
        </is>
      </c>
      <c r="B3" s="6">
        <v>0.044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84.7</v>
      </c>
    </row>
    <row r="8">
      <c r="A8" t="inlineStr">
        <is>
          <t xml:space="preserve">Shares (m)</t>
        </is>
      </c>
      <c r="B8" s="5">
        <v>17.278</v>
      </c>
    </row>
    <row r="9">
      <c r="A9" t="inlineStr">
        <is>
          <t xml:space="preserve">Share price</t>
        </is>
      </c>
      <c r="B9" s="5">
        <v>20.5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406.3</v>
      </c>
    </row>
    <row r="13">
      <c r="A13" t="inlineStr">
        <is>
          <t xml:space="preserve">Market cap  = price × shares</t>
        </is>
      </c>
      <c r="B13" s="4">
        <f>B9*B8</f>
        <v>354.19899999999996</v>
      </c>
    </row>
    <row r="14">
      <c r="A14" t="inlineStr">
        <is>
          <t xml:space="preserve">Enterprise value  = mcap + net debt</t>
        </is>
      </c>
      <c r="B14" s="4">
        <f>B13+B7</f>
        <v>438.9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17.9</v>
      </c>
    </row>
    <row r="4">
      <c r="A4" t="inlineStr">
        <is>
          <t xml:space="preserve">Invested Capital</t>
        </is>
      </c>
      <c r="B4" s="2">
        <f>Inputs!B12</f>
        <v>406.3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32.504000000000005</v>
      </c>
    </row>
    <row r="7">
      <c r="A7" t="inlineStr">
        <is>
          <t xml:space="preserve">Economic Profit (EVA)  = NOPAT − charge</t>
        </is>
      </c>
      <c r="B7" s="2">
        <f>Inputs!B2-Inputs!B12*Inputs!B4</f>
        <v>-14.604000000000006</v>
      </c>
    </row>
    <row r="8">
      <c r="A8" t="inlineStr">
        <is>
          <t xml:space="preserve">ROIC</t>
        </is>
      </c>
      <c r="B8" s="3">
        <f>Inputs!B3</f>
        <v>0.044</v>
      </c>
    </row>
    <row r="9">
      <c r="A9" t="inlineStr">
        <is>
          <t xml:space="preserve">ROIC − WACC spread</t>
        </is>
      </c>
      <c r="B9" s="3">
        <f>Inputs!B3-Inputs!B4</f>
        <v>-0.036000000000000004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8.95</v>
      </c>
      <c r="C4" s="3">
        <f>Inputs!$B$10/Inputs!$B$3</f>
        <v>0.0</v>
      </c>
      <c r="D4" s="2">
        <f>B4*(1-C4)</f>
        <v>8.95</v>
      </c>
      <c r="E4" s="3">
        <f>1/(1+Inputs!$B$4)^A4</f>
        <v>0.9259259259259258</v>
      </c>
      <c r="F4" s="2">
        <f>D4*E4</f>
        <v>8.287037037037035</v>
      </c>
    </row>
    <row r="5">
      <c r="A5" s="4">
        <v>2.0</v>
      </c>
      <c r="B5" s="2">
        <f>B4*(1+Inputs!$B$10)</f>
        <v>4.475</v>
      </c>
      <c r="C5" s="3">
        <f>Inputs!$B$10/Inputs!$B$3</f>
        <v>0.0</v>
      </c>
      <c r="D5" s="2">
        <f>B5*(1-C5)</f>
        <v>4.475</v>
      </c>
      <c r="E5" s="3">
        <f>1/(1+Inputs!$B$4)^A5</f>
        <v>0.8573388203017832</v>
      </c>
      <c r="F5" s="2">
        <f>D5*E5</f>
        <v>3.8365912208504795</v>
      </c>
    </row>
    <row r="6">
      <c r="A6" s="4">
        <v>3.0</v>
      </c>
      <c r="B6" s="2">
        <f>B5*(1+Inputs!$B$10)</f>
        <v>2.2375</v>
      </c>
      <c r="C6" s="3">
        <f>Inputs!$B$10/Inputs!$B$3</f>
        <v>0.0</v>
      </c>
      <c r="D6" s="2">
        <f>B6*(1-C6)</f>
        <v>2.2375</v>
      </c>
      <c r="E6" s="3">
        <f>1/(1+Inputs!$B$4)^A6</f>
        <v>0.7938322410201696</v>
      </c>
      <c r="F6" s="2">
        <f>D6*E6</f>
        <v>1.7761996392826294</v>
      </c>
    </row>
    <row r="7">
      <c r="A7" s="4">
        <v>4.0</v>
      </c>
      <c r="B7" s="2">
        <f>B6*(1+Inputs!$B$10)</f>
        <v>1.11875</v>
      </c>
      <c r="C7" s="3">
        <f>Inputs!$B$10/Inputs!$B$3</f>
        <v>0.0</v>
      </c>
      <c r="D7" s="2">
        <f>B7*(1-C7)</f>
        <v>1.11875</v>
      </c>
      <c r="E7" s="3">
        <f>1/(1+Inputs!$B$4)^A7</f>
        <v>0.7350298527964533</v>
      </c>
      <c r="F7" s="2">
        <f>D7*E7</f>
        <v>0.822314647816032</v>
      </c>
    </row>
    <row r="8">
      <c r="A8" s="4">
        <v>5.0</v>
      </c>
      <c r="B8" s="2">
        <f>B7*(1+Inputs!$B$10)</f>
        <v>0.559375</v>
      </c>
      <c r="C8" s="3">
        <f>Inputs!$B$10/Inputs!$B$3</f>
        <v>0.0</v>
      </c>
      <c r="D8" s="2">
        <f>B8*(1-C8)</f>
        <v>0.559375</v>
      </c>
      <c r="E8" s="3">
        <f>1/(1+Inputs!$B$4)^A8</f>
        <v>0.6805831970337529</v>
      </c>
      <c r="F8" s="2">
        <f>D8*E8</f>
        <v>0.3807012258407555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20.5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26.0</v>
      </c>
      <c r="C4" s="3">
        <v>-0.5</v>
      </c>
      <c r="D4" s="3">
        <v>0.3</v>
      </c>
      <c r="E4" s="3">
        <v>0.2683</v>
      </c>
    </row>
    <row r="5">
      <c r="A5" t="inlineStr">
        <is>
          <t xml:space="preserve">Base</t>
        </is>
      </c>
      <c r="B5" s="2">
        <v>19.0</v>
      </c>
      <c r="C5" s="3">
        <v>-0.5</v>
      </c>
      <c r="D5" s="3">
        <v>0.4</v>
      </c>
      <c r="E5" s="3">
        <v>-0.0732</v>
      </c>
    </row>
    <row r="6">
      <c r="A6" t="inlineStr">
        <is>
          <t xml:space="preserve">Bear</t>
        </is>
      </c>
      <c r="B6" s="2">
        <v>14.0</v>
      </c>
      <c r="C6" s="3">
        <v>-0.5</v>
      </c>
      <c r="D6" s="3">
        <v>0.3</v>
      </c>
      <c r="E6" s="3">
        <v>-0.3171</v>
      </c>
    </row>
    <row r="7">
      <c r="A7" t="inlineStr" s="1">
        <is>
          <t xml:space="preserve">E[r] (probability-weighted)</t>
        </is>
      </c>
      <c r="E7" s="3">
        <v>-0.0439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7.7702</v>
      </c>
      <c r="C4" s="4">
        <v>6.2902</v>
      </c>
      <c r="D4" s="4">
        <v>5.0995</v>
      </c>
      <c r="E4" s="4">
        <v>2.9712</v>
      </c>
      <c r="F4" s="4">
        <v>1.3012</v>
      </c>
      <c r="G4" s="4">
        <v>-3.8776</v>
      </c>
    </row>
    <row r="5">
      <c r="A5" t="inlineStr" s="1">
        <is>
          <t xml:space="preserve">7.25%</t>
        </is>
      </c>
      <c r="B5" s="4">
        <v>6.1204</v>
      </c>
      <c r="C5" s="4">
        <v>4.4467</v>
      </c>
      <c r="D5" s="4">
        <v>3.1173</v>
      </c>
      <c r="E5" s="4">
        <v>0.7658</v>
      </c>
      <c r="F5" s="4">
        <v>-1.0633</v>
      </c>
      <c r="G5" s="4">
        <v>-6.6783</v>
      </c>
    </row>
    <row r="6">
      <c r="A6" t="inlineStr" s="1">
        <is>
          <t xml:space="preserve">8.00%</t>
        </is>
      </c>
      <c r="B6" s="4">
        <v>4.9084</v>
      </c>
      <c r="C6" s="4">
        <v>3.1087</v>
      </c>
      <c r="D6" s="4">
        <v>1.69</v>
      </c>
      <c r="E6" s="4">
        <v>-0.8031</v>
      </c>
      <c r="F6" s="4">
        <v>-2.732</v>
      </c>
      <c r="G6" s="4">
        <v>-8.6151</v>
      </c>
    </row>
    <row r="7">
      <c r="A7" t="inlineStr" s="1">
        <is>
          <t xml:space="preserve">8.75%</t>
        </is>
      </c>
      <c r="B7" s="4">
        <v>3.9772</v>
      </c>
      <c r="C7" s="4">
        <v>2.094</v>
      </c>
      <c r="D7" s="4">
        <v>0.6173</v>
      </c>
      <c r="E7" s="4">
        <v>-1.9662</v>
      </c>
      <c r="F7" s="4">
        <v>-3.9575</v>
      </c>
      <c r="G7" s="4">
        <v>-10.0033</v>
      </c>
    </row>
    <row r="8">
      <c r="A8" t="inlineStr" s="1">
        <is>
          <t xml:space="preserve">9.50%</t>
        </is>
      </c>
      <c r="B8" s="4">
        <v>3.2369</v>
      </c>
      <c r="C8" s="4">
        <v>1.2986</v>
      </c>
      <c r="D8" s="4">
        <v>-0.2153</v>
      </c>
      <c r="E8" s="4">
        <v>-2.8552</v>
      </c>
      <c r="F8" s="4">
        <v>-4.8842</v>
      </c>
      <c r="G8" s="4">
        <v>-11.0229</v>
      </c>
    </row>
    <row r="9"/>
    <row r="10">
      <c r="A10" t="inlineStr">
        <is>
          <t xml:space="preserve">Bold cells ≥ current price (20.5). The conclusion is dominated by WACC and growth.</t>
        </is>
      </c>
    </row>
  </sheetData>
</worksheet>
</file>