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Valmet (VALMT.HE)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0.0887</v>
      </c>
    </row>
    <row r="6">
      <c r="A6" t="inlineStr">
        <is>
          <t xml:space="preserve">No-growth value / share</t>
        </is>
      </c>
      <c r="B6" s="2">
        <v>18.6113</v>
      </c>
    </row>
    <row r="7">
      <c r="A7" t="inlineStr">
        <is>
          <t xml:space="preserve">ROIC</t>
        </is>
      </c>
      <c r="B7" s="3">
        <v>0.0934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1.34</v>
      </c>
    </row>
    <row r="10">
      <c r="A10" t="inlineStr">
        <is>
          <t xml:space="preserve">Economic Profit / EVA</t>
        </is>
      </c>
      <c r="B10" s="2">
        <v>46.68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326.2</v>
      </c>
    </row>
    <row r="3">
      <c r="A3" t="inlineStr">
        <is>
          <t xml:space="preserve">ROIC</t>
        </is>
      </c>
      <c r="B3" s="6">
        <v>0.0934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904.0</v>
      </c>
    </row>
    <row r="8">
      <c r="A8" t="inlineStr">
        <is>
          <t xml:space="preserve">Shares (m)</t>
        </is>
      </c>
      <c r="B8" s="5">
        <v>184.211</v>
      </c>
    </row>
    <row r="9">
      <c r="A9" t="inlineStr">
        <is>
          <t xml:space="preserve">Share price</t>
        </is>
      </c>
      <c r="B9" s="5">
        <v>23.26</v>
      </c>
    </row>
    <row r="10">
      <c r="A10" t="inlineStr">
        <is>
          <t xml:space="preserve">Stage-1 growth g (engine driver)</t>
        </is>
      </c>
      <c r="B10" s="6">
        <v>0.0887</v>
      </c>
    </row>
    <row r="11"/>
    <row r="12">
      <c r="A12" t="inlineStr">
        <is>
          <t xml:space="preserve">Invested Capital  = NOPAT / ROIC</t>
        </is>
      </c>
      <c r="B12" s="2">
        <f>B2/B3</f>
        <v>3494.0</v>
      </c>
    </row>
    <row r="13">
      <c r="A13" t="inlineStr">
        <is>
          <t xml:space="preserve">Market cap  = price × shares</t>
        </is>
      </c>
      <c r="B13" s="4">
        <f>B9*B8</f>
        <v>4284.74786</v>
      </c>
    </row>
    <row r="14">
      <c r="A14" t="inlineStr">
        <is>
          <t xml:space="preserve">Enterprise value  = mcap + net debt</t>
        </is>
      </c>
      <c r="B14" s="4">
        <f>B13+B7</f>
        <v>5188.7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326.2</v>
      </c>
    </row>
    <row r="4">
      <c r="A4" t="inlineStr">
        <is>
          <t xml:space="preserve">Invested Capital</t>
        </is>
      </c>
      <c r="B4" s="2">
        <f>Inputs!B12</f>
        <v>3494.0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279.52</v>
      </c>
    </row>
    <row r="7">
      <c r="A7" t="inlineStr">
        <is>
          <t xml:space="preserve">Economic Profit (EVA)  = NOPAT − charge</t>
        </is>
      </c>
      <c r="B7" s="2">
        <f>Inputs!B2-Inputs!B12*Inputs!B4</f>
        <v>46.68000000000001</v>
      </c>
    </row>
    <row r="8">
      <c r="A8" t="inlineStr">
        <is>
          <t xml:space="preserve">ROIC</t>
        </is>
      </c>
      <c r="B8" s="3">
        <f>Inputs!B3</f>
        <v>0.0934</v>
      </c>
    </row>
    <row r="9">
      <c r="A9" t="inlineStr">
        <is>
          <t xml:space="preserve">ROIC − WACC spread</t>
        </is>
      </c>
      <c r="B9" s="3">
        <f>Inputs!B3-Inputs!B4</f>
        <v>0.013399999999999995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355.13394</v>
      </c>
      <c r="C4" s="3">
        <f>Inputs!$B$10/Inputs!$B$3</f>
        <v>0.9496788008565311</v>
      </c>
      <c r="D4" s="2">
        <f>B4*(1-C4)</f>
        <v>17.87076571734473</v>
      </c>
      <c r="E4" s="3">
        <f>1/(1+Inputs!$B$4)^A4</f>
        <v>0.9259259259259258</v>
      </c>
      <c r="F4" s="2">
        <f>D4*E4</f>
        <v>16.547005293837714</v>
      </c>
    </row>
    <row r="5">
      <c r="A5" s="4">
        <v>2.0</v>
      </c>
      <c r="B5" s="2">
        <f>B4*(1+Inputs!$B$10)</f>
        <v>386.634320478</v>
      </c>
      <c r="C5" s="3">
        <f>Inputs!$B$10/Inputs!$B$3</f>
        <v>0.9496788008565311</v>
      </c>
      <c r="D5" s="2">
        <f>B5*(1-C5)</f>
        <v>19.45590263647321</v>
      </c>
      <c r="E5" s="3">
        <f>1/(1+Inputs!$B$4)^A5</f>
        <v>0.8573388203017832</v>
      </c>
      <c r="F5" s="2">
        <f>D5*E5</f>
        <v>16.680300614260293</v>
      </c>
    </row>
    <row r="6">
      <c r="A6" s="4">
        <v>3.0</v>
      </c>
      <c r="B6" s="2">
        <f>B5*(1+Inputs!$B$10)</f>
        <v>420.9287847043986</v>
      </c>
      <c r="C6" s="3">
        <f>Inputs!$B$10/Inputs!$B$3</f>
        <v>0.9496788008565311</v>
      </c>
      <c r="D6" s="2">
        <f>B6*(1-C6)</f>
        <v>21.181641200328382</v>
      </c>
      <c r="E6" s="3">
        <f>1/(1+Inputs!$B$4)^A6</f>
        <v>0.7938322410201696</v>
      </c>
      <c r="F6" s="2">
        <f>D6*E6</f>
        <v>16.814669702541835</v>
      </c>
    </row>
    <row r="7">
      <c r="A7" s="4">
        <v>4.0</v>
      </c>
      <c r="B7" s="2">
        <f>B6*(1+Inputs!$B$10)</f>
        <v>458.26516790767874</v>
      </c>
      <c r="C7" s="3">
        <f>Inputs!$B$10/Inputs!$B$3</f>
        <v>0.9496788008565311</v>
      </c>
      <c r="D7" s="2">
        <f>B7*(1-C7)</f>
        <v>23.060452774797508</v>
      </c>
      <c r="E7" s="3">
        <f>1/(1+Inputs!$B$4)^A7</f>
        <v>0.7350298527964533</v>
      </c>
      <c r="F7" s="2">
        <f>D7*E7</f>
        <v>16.950121208478976</v>
      </c>
    </row>
    <row r="8">
      <c r="A8" s="4">
        <v>5.0</v>
      </c>
      <c r="B8" s="2">
        <f>B7*(1+Inputs!$B$10)</f>
        <v>498.91328830108984</v>
      </c>
      <c r="C8" s="3">
        <f>Inputs!$B$10/Inputs!$B$3</f>
        <v>0.9496788008565311</v>
      </c>
      <c r="D8" s="2">
        <f>B8*(1-C8)</f>
        <v>25.105914935922048</v>
      </c>
      <c r="E8" s="3">
        <f>1/(1+Inputs!$B$4)^A8</f>
        <v>0.6805831970337529</v>
      </c>
      <c r="F8" s="2">
        <f>D8*E8</f>
        <v>17.086663851547275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23.26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0.0887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27.0</v>
      </c>
      <c r="C4" s="3">
        <v>0.0887</v>
      </c>
      <c r="D4" s="3">
        <v>0.3</v>
      </c>
      <c r="E4" s="3">
        <v>0.1608</v>
      </c>
    </row>
    <row r="5">
      <c r="A5" t="inlineStr">
        <is>
          <t xml:space="preserve">Base</t>
        </is>
      </c>
      <c r="B5" s="2">
        <v>21.0</v>
      </c>
      <c r="C5" s="3">
        <v>0.0887</v>
      </c>
      <c r="D5" s="3">
        <v>0.4</v>
      </c>
      <c r="E5" s="3">
        <v>-0.0972</v>
      </c>
    </row>
    <row r="6">
      <c r="A6" t="inlineStr">
        <is>
          <t xml:space="preserve">Bear</t>
        </is>
      </c>
      <c r="B6" s="2">
        <v>17.0</v>
      </c>
      <c r="C6" s="3">
        <v>-0.0578</v>
      </c>
      <c r="D6" s="3">
        <v>0.3</v>
      </c>
      <c r="E6" s="3">
        <v>-0.2691</v>
      </c>
    </row>
    <row r="7">
      <c r="A7" t="inlineStr" s="1">
        <is>
          <t xml:space="preserve">E[r] (probability-weighted)</t>
        </is>
      </c>
      <c r="E7" s="3">
        <v>-0.0714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26.706</v>
      </c>
      <c r="C4" s="4">
        <v>28.6531</v>
      </c>
      <c r="D4" s="4">
        <v>29.9918</v>
      </c>
      <c r="E4" s="4">
        <v>32.0555</v>
      </c>
      <c r="F4" s="4">
        <v>33.4647</v>
      </c>
      <c r="G4" s="4">
        <v>37.0819</v>
      </c>
    </row>
    <row r="5">
      <c r="A5" t="inlineStr" s="1">
        <is>
          <t xml:space="preserve">7.25%</t>
        </is>
      </c>
      <c r="B5" s="4">
        <v>22.0255</v>
      </c>
      <c r="C5" s="4">
        <v>23.2865</v>
      </c>
      <c r="D5" s="4">
        <v>24.1241</v>
      </c>
      <c r="E5" s="4">
        <v>25.3659</v>
      </c>
      <c r="F5" s="4">
        <v>26.1774</v>
      </c>
      <c r="G5" s="4">
        <v>28.1109</v>
      </c>
    </row>
    <row r="6">
      <c r="A6" t="inlineStr" s="1">
        <is>
          <t xml:space="preserve">8.00%</t>
        </is>
      </c>
      <c r="B6" s="4">
        <v>18.6111</v>
      </c>
      <c r="C6" s="4">
        <v>19.3858</v>
      </c>
      <c r="D6" s="4">
        <v>19.8689</v>
      </c>
      <c r="E6" s="4">
        <v>20.5307</v>
      </c>
      <c r="F6" s="4">
        <v>20.9214</v>
      </c>
      <c r="G6" s="4">
        <v>21.6725</v>
      </c>
    </row>
    <row r="7">
      <c r="A7" t="inlineStr" s="1">
        <is>
          <t xml:space="preserve">8.75%</t>
        </is>
      </c>
      <c r="B7" s="4">
        <v>16.0075</v>
      </c>
      <c r="C7" s="4">
        <v>16.4231</v>
      </c>
      <c r="D7" s="4">
        <v>16.6454</v>
      </c>
      <c r="E7" s="4">
        <v>16.8812</v>
      </c>
      <c r="F7" s="4">
        <v>16.9635</v>
      </c>
      <c r="G7" s="4">
        <v>16.8512</v>
      </c>
    </row>
    <row r="8">
      <c r="A8" t="inlineStr" s="1">
        <is>
          <t xml:space="preserve">9.50%</t>
        </is>
      </c>
      <c r="B8" s="4">
        <v>13.9543</v>
      </c>
      <c r="C8" s="4">
        <v>14.097</v>
      </c>
      <c r="D8" s="4">
        <v>14.1215</v>
      </c>
      <c r="E8" s="4">
        <v>14.0352</v>
      </c>
      <c r="F8" s="4">
        <v>13.8849</v>
      </c>
      <c r="G8" s="4">
        <v>13.1241</v>
      </c>
    </row>
    <row r="9"/>
    <row r="10">
      <c r="A10" t="inlineStr">
        <is>
          <t xml:space="preserve">Bold cells ≥ current price (23.26). The conclusion is dominated by WACC and growth.</t>
        </is>
      </c>
    </row>
  </sheetData>
</worksheet>
</file>