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Sweco B (SWEC-B.ST)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0.1296</v>
      </c>
    </row>
    <row r="6">
      <c r="A6" t="inlineStr">
        <is>
          <t xml:space="preserve">No-growth value / share</t>
        </is>
      </c>
      <c r="B6" s="2">
        <v>80.9264</v>
      </c>
    </row>
    <row r="7">
      <c r="A7" t="inlineStr">
        <is>
          <t xml:space="preserve">ROIC</t>
        </is>
      </c>
      <c r="B7" s="3">
        <v>0.1364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5.64</v>
      </c>
    </row>
    <row r="10">
      <c r="A10" t="inlineStr">
        <is>
          <t xml:space="preserve">Economic Profit / EVA</t>
        </is>
      </c>
      <c r="B10" s="2">
        <v>987.32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2388.6</v>
      </c>
    </row>
    <row r="3">
      <c r="A3" t="inlineStr">
        <is>
          <t xml:space="preserve">ROIC</t>
        </is>
      </c>
      <c r="B3" s="6">
        <v>0.1364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5093.0</v>
      </c>
    </row>
    <row r="8">
      <c r="A8" t="inlineStr">
        <is>
          <t xml:space="preserve">Shares (m)</t>
        </is>
      </c>
      <c r="B8" s="5">
        <v>360.6636</v>
      </c>
    </row>
    <row r="9">
      <c r="A9" t="inlineStr">
        <is>
          <t xml:space="preserve">Share price</t>
        </is>
      </c>
      <c r="B9" s="5">
        <v>134.3</v>
      </c>
    </row>
    <row r="10">
      <c r="A10" t="inlineStr">
        <is>
          <t xml:space="preserve">Stage-1 growth g (engine driver)</t>
        </is>
      </c>
      <c r="B10" s="6">
        <v>0.1296</v>
      </c>
    </row>
    <row r="11"/>
    <row r="12">
      <c r="A12" t="inlineStr">
        <is>
          <t xml:space="preserve">Invested Capital  = NOPAT / ROIC</t>
        </is>
      </c>
      <c r="B12" s="2">
        <f>B2/B3</f>
        <v>17516.0</v>
      </c>
    </row>
    <row r="13">
      <c r="A13" t="inlineStr">
        <is>
          <t xml:space="preserve">Market cap  = price × shares</t>
        </is>
      </c>
      <c r="B13" s="4">
        <f>B9*B8</f>
        <v>48437.12148</v>
      </c>
    </row>
    <row r="14">
      <c r="A14" t="inlineStr">
        <is>
          <t xml:space="preserve">Enterprise value  = mcap + net debt</t>
        </is>
      </c>
      <c r="B14" s="4">
        <f>B13+B7</f>
        <v>53530.1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2388.6</v>
      </c>
    </row>
    <row r="4">
      <c r="A4" t="inlineStr">
        <is>
          <t xml:space="preserve">Invested Capital</t>
        </is>
      </c>
      <c r="B4" s="2">
        <f>Inputs!B12</f>
        <v>17516.0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1401.28</v>
      </c>
    </row>
    <row r="7">
      <c r="A7" t="inlineStr">
        <is>
          <t xml:space="preserve">Economic Profit (EVA)  = NOPAT − charge</t>
        </is>
      </c>
      <c r="B7" s="2">
        <f>Inputs!B2-Inputs!B12*Inputs!B4</f>
        <v>987.3199999999999</v>
      </c>
    </row>
    <row r="8">
      <c r="A8" t="inlineStr">
        <is>
          <t xml:space="preserve">ROIC</t>
        </is>
      </c>
      <c r="B8" s="3">
        <f>Inputs!B3</f>
        <v>0.1364</v>
      </c>
    </row>
    <row r="9">
      <c r="A9" t="inlineStr">
        <is>
          <t xml:space="preserve">ROIC − WACC spread</t>
        </is>
      </c>
      <c r="B9" s="3">
        <f>Inputs!B3-Inputs!B4</f>
        <v>0.05639999999999999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2698.1625599999998</v>
      </c>
      <c r="C4" s="3">
        <f>Inputs!$B$10/Inputs!$B$3</f>
        <v>0.95</v>
      </c>
      <c r="D4" s="2">
        <f>B4*(1-C4)</f>
        <v>134.90812800000012</v>
      </c>
      <c r="E4" s="3">
        <f>1/(1+Inputs!$B$4)^A4</f>
        <v>0.9259259259259258</v>
      </c>
      <c r="F4" s="2">
        <f>D4*E4</f>
        <v>124.91493333333342</v>
      </c>
    </row>
    <row r="5">
      <c r="A5" s="4">
        <v>2.0</v>
      </c>
      <c r="B5" s="2">
        <f>B4*(1+Inputs!$B$10)</f>
        <v>3047.8444277759995</v>
      </c>
      <c r="C5" s="3">
        <f>Inputs!$B$10/Inputs!$B$3</f>
        <v>0.95</v>
      </c>
      <c r="D5" s="2">
        <f>B5*(1-C5)</f>
        <v>152.39222138880012</v>
      </c>
      <c r="E5" s="3">
        <f>1/(1+Inputs!$B$4)^A5</f>
        <v>0.8573388203017832</v>
      </c>
      <c r="F5" s="2">
        <f>D5*E5</f>
        <v>130.65176730864206</v>
      </c>
    </row>
    <row r="6">
      <c r="A6" s="4">
        <v>3.0</v>
      </c>
      <c r="B6" s="2">
        <f>B5*(1+Inputs!$B$10)</f>
        <v>3442.845065615769</v>
      </c>
      <c r="C6" s="3">
        <f>Inputs!$B$10/Inputs!$B$3</f>
        <v>0.95</v>
      </c>
      <c r="D6" s="2">
        <f>B6*(1-C6)</f>
        <v>172.1422532807886</v>
      </c>
      <c r="E6" s="3">
        <f>1/(1+Inputs!$B$4)^A6</f>
        <v>0.7938322410201696</v>
      </c>
      <c r="F6" s="2">
        <f>D6*E6</f>
        <v>136.65207069615005</v>
      </c>
    </row>
    <row r="7">
      <c r="A7" s="4">
        <v>4.0</v>
      </c>
      <c r="B7" s="2">
        <f>B6*(1+Inputs!$B$10)</f>
        <v>3889.037786119572</v>
      </c>
      <c r="C7" s="3">
        <f>Inputs!$B$10/Inputs!$B$3</f>
        <v>0.95</v>
      </c>
      <c r="D7" s="2">
        <f>B7*(1-C7)</f>
        <v>194.45188930597877</v>
      </c>
      <c r="E7" s="3">
        <f>1/(1+Inputs!$B$4)^A7</f>
        <v>0.7350298527964533</v>
      </c>
      <c r="F7" s="2">
        <f>D7*E7</f>
        <v>142.9279435725658</v>
      </c>
    </row>
    <row r="8">
      <c r="A8" s="4">
        <v>5.0</v>
      </c>
      <c r="B8" s="2">
        <f>B7*(1+Inputs!$B$10)</f>
        <v>4393.057083200669</v>
      </c>
      <c r="C8" s="3">
        <f>Inputs!$B$10/Inputs!$B$3</f>
        <v>0.95</v>
      </c>
      <c r="D8" s="2">
        <f>B8*(1-C8)</f>
        <v>219.65285416003363</v>
      </c>
      <c r="E8" s="3">
        <f>1/(1+Inputs!$B$4)^A8</f>
        <v>0.6805831970337529</v>
      </c>
      <c r="F8" s="2">
        <f>D8*E8</f>
        <v>149.49204172182436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134.3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0.1296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165.0</v>
      </c>
      <c r="C4" s="3">
        <v>0.1296</v>
      </c>
      <c r="D4" s="3">
        <v>0.3</v>
      </c>
      <c r="E4" s="3">
        <v>0.2286</v>
      </c>
    </row>
    <row r="5">
      <c r="A5" t="inlineStr">
        <is>
          <t xml:space="preserve">Base</t>
        </is>
      </c>
      <c r="B5" s="2">
        <v>135.0</v>
      </c>
      <c r="C5" s="3">
        <v>0.1296</v>
      </c>
      <c r="D5" s="3">
        <v>0.45</v>
      </c>
      <c r="E5" s="3">
        <v>0.0052</v>
      </c>
    </row>
    <row r="6">
      <c r="A6" t="inlineStr">
        <is>
          <t xml:space="preserve">Bear</t>
        </is>
      </c>
      <c r="B6" s="2">
        <v>105.0</v>
      </c>
      <c r="C6" s="3">
        <v>0.0974</v>
      </c>
      <c r="D6" s="3">
        <v>0.25</v>
      </c>
      <c r="E6" s="3">
        <v>-0.2182</v>
      </c>
    </row>
    <row r="7">
      <c r="A7" t="inlineStr" s="1">
        <is>
          <t xml:space="preserve">E[r] (probability-weighted)</t>
        </is>
      </c>
      <c r="E7" s="3">
        <v>0.0164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114.5654</v>
      </c>
      <c r="C4" s="4">
        <v>126.5491</v>
      </c>
      <c r="D4" s="4">
        <v>135.0987</v>
      </c>
      <c r="E4" s="4">
        <v>148.8043</v>
      </c>
      <c r="F4" s="4">
        <v>158.5523</v>
      </c>
      <c r="G4" s="4">
        <v>185.175</v>
      </c>
    </row>
    <row r="5">
      <c r="A5" t="inlineStr" s="1">
        <is>
          <t xml:space="preserve">7.25%</t>
        </is>
      </c>
      <c r="B5" s="4">
        <v>95.1065</v>
      </c>
      <c r="C5" s="4">
        <v>104.151</v>
      </c>
      <c r="D5" s="4">
        <v>110.5494</v>
      </c>
      <c r="E5" s="4">
        <v>120.7188</v>
      </c>
      <c r="F5" s="4">
        <v>127.8896</v>
      </c>
      <c r="G5" s="4">
        <v>147.2302</v>
      </c>
    </row>
    <row r="6">
      <c r="A6" t="inlineStr" s="1">
        <is>
          <t xml:space="preserve">8.00%</t>
        </is>
      </c>
      <c r="B6" s="4">
        <v>80.9265</v>
      </c>
      <c r="C6" s="4">
        <v>87.8677</v>
      </c>
      <c r="D6" s="4">
        <v>92.7287</v>
      </c>
      <c r="E6" s="4">
        <v>100.374</v>
      </c>
      <c r="F6" s="4">
        <v>105.7076</v>
      </c>
      <c r="G6" s="4">
        <v>119.8656</v>
      </c>
    </row>
    <row r="7">
      <c r="A7" t="inlineStr" s="1">
        <is>
          <t xml:space="preserve">8.75%</t>
        </is>
      </c>
      <c r="B7" s="4">
        <v>70.126</v>
      </c>
      <c r="C7" s="4">
        <v>75.4976</v>
      </c>
      <c r="D7" s="4">
        <v>79.2129</v>
      </c>
      <c r="E7" s="4">
        <v>84.98</v>
      </c>
      <c r="F7" s="4">
        <v>88.9483</v>
      </c>
      <c r="G7" s="4">
        <v>99.2625</v>
      </c>
    </row>
    <row r="8">
      <c r="A8" t="inlineStr" s="1">
        <is>
          <t xml:space="preserve">9.50%</t>
        </is>
      </c>
      <c r="B8" s="4">
        <v>61.6199</v>
      </c>
      <c r="C8" s="4">
        <v>65.7827</v>
      </c>
      <c r="D8" s="4">
        <v>68.6172</v>
      </c>
      <c r="E8" s="4">
        <v>72.9426</v>
      </c>
      <c r="F8" s="4">
        <v>75.8646</v>
      </c>
      <c r="G8" s="4">
        <v>83.2394</v>
      </c>
    </row>
    <row r="9"/>
    <row r="10">
      <c r="A10" t="inlineStr">
        <is>
          <t xml:space="preserve">Bold cells ≥ current price (134.3). The conclusion is dominated by WACC and growth.</t>
        </is>
      </c>
    </row>
  </sheetData>
</worksheet>
</file>