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Solstad Offshore (SOFF.OL)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0.0773</v>
      </c>
    </row>
    <row r="6">
      <c r="A6" t="inlineStr">
        <is>
          <t xml:space="preserve">No-growth value / share</t>
        </is>
      </c>
      <c r="B6" s="2">
        <v>58.6575</v>
      </c>
    </row>
    <row r="7">
      <c r="A7" t="inlineStr">
        <is>
          <t xml:space="preserve">ROIC</t>
        </is>
      </c>
      <c r="B7" s="3">
        <v>0.0814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0.14</v>
      </c>
    </row>
    <row r="10">
      <c r="A10" t="inlineStr">
        <is>
          <t xml:space="preserve">Economic Profit / EVA</t>
        </is>
      </c>
      <c r="B10" s="2">
        <v>12.028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721.1</v>
      </c>
    </row>
    <row r="3">
      <c r="A3" t="inlineStr">
        <is>
          <t xml:space="preserve">ROIC</t>
        </is>
      </c>
      <c r="B3" s="6">
        <v>0.0814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4523.7</v>
      </c>
    </row>
    <row r="8">
      <c r="A8" t="inlineStr">
        <is>
          <t xml:space="preserve">Shares (m)</t>
        </is>
      </c>
      <c r="B8" s="5">
        <v>80.0</v>
      </c>
    </row>
    <row r="9">
      <c r="A9" t="inlineStr">
        <is>
          <t xml:space="preserve">Share price</t>
        </is>
      </c>
      <c r="B9" s="5">
        <v>65.4</v>
      </c>
    </row>
    <row r="10">
      <c r="A10" t="inlineStr">
        <is>
          <t xml:space="preserve">Stage-1 growth g (engine driver)</t>
        </is>
      </c>
      <c r="B10" s="6">
        <v>0.0773</v>
      </c>
    </row>
    <row r="11"/>
    <row r="12">
      <c r="A12" t="inlineStr">
        <is>
          <t xml:space="preserve">Invested Capital  = NOPAT / ROIC</t>
        </is>
      </c>
      <c r="B12" s="2">
        <f>B2/B3</f>
        <v>8863.4</v>
      </c>
    </row>
    <row r="13">
      <c r="A13" t="inlineStr">
        <is>
          <t xml:space="preserve">Market cap  = price × shares</t>
        </is>
      </c>
      <c r="B13" s="4">
        <f>B9*B8</f>
        <v>5232.0</v>
      </c>
    </row>
    <row r="14">
      <c r="A14" t="inlineStr">
        <is>
          <t xml:space="preserve">Enterprise value  = mcap + net debt</t>
        </is>
      </c>
      <c r="B14" s="4">
        <f>B13+B7</f>
        <v>9755.7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721.1</v>
      </c>
    </row>
    <row r="4">
      <c r="A4" t="inlineStr">
        <is>
          <t xml:space="preserve">Invested Capital</t>
        </is>
      </c>
      <c r="B4" s="2">
        <f>Inputs!B12</f>
        <v>8863.4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709.072</v>
      </c>
    </row>
    <row r="7">
      <c r="A7" t="inlineStr">
        <is>
          <t xml:space="preserve">Economic Profit (EVA)  = NOPAT − charge</t>
        </is>
      </c>
      <c r="B7" s="2">
        <f>Inputs!B2-Inputs!B12*Inputs!B4</f>
        <v>12.02800000000002</v>
      </c>
    </row>
    <row r="8">
      <c r="A8" t="inlineStr">
        <is>
          <t xml:space="preserve">ROIC</t>
        </is>
      </c>
      <c r="B8" s="3">
        <f>Inputs!B3</f>
        <v>0.0814</v>
      </c>
    </row>
    <row r="9">
      <c r="A9" t="inlineStr">
        <is>
          <t xml:space="preserve">ROIC − WACC spread</t>
        </is>
      </c>
      <c r="B9" s="3">
        <f>Inputs!B3-Inputs!B4</f>
        <v>0.0013999999999999985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776.8410299999999</v>
      </c>
      <c r="C4" s="3">
        <f>Inputs!$B$10/Inputs!$B$3</f>
        <v>0.9496314496314495</v>
      </c>
      <c r="D4" s="2">
        <f>B4*(1-C4)</f>
        <v>39.12835654791163</v>
      </c>
      <c r="E4" s="3">
        <f>1/(1+Inputs!$B$4)^A4</f>
        <v>0.9259259259259258</v>
      </c>
      <c r="F4" s="2">
        <f>D4*E4</f>
        <v>36.22995976658484</v>
      </c>
    </row>
    <row r="5">
      <c r="A5" s="4">
        <v>2.0</v>
      </c>
      <c r="B5" s="2">
        <f>B4*(1+Inputs!$B$10)</f>
        <v>836.8908416189998</v>
      </c>
      <c r="C5" s="3">
        <f>Inputs!$B$10/Inputs!$B$3</f>
        <v>0.9496314496314495</v>
      </c>
      <c r="D5" s="2">
        <f>B5*(1-C5)</f>
        <v>42.15297850906519</v>
      </c>
      <c r="E5" s="3">
        <f>1/(1+Inputs!$B$4)^A5</f>
        <v>0.8573388203017832</v>
      </c>
      <c r="F5" s="2">
        <f>D5*E5</f>
        <v>36.139384867168374</v>
      </c>
    </row>
    <row r="6">
      <c r="A6" s="4">
        <v>3.0</v>
      </c>
      <c r="B6" s="2">
        <f>B5*(1+Inputs!$B$10)</f>
        <v>901.5825036761485</v>
      </c>
      <c r="C6" s="3">
        <f>Inputs!$B$10/Inputs!$B$3</f>
        <v>0.9496314496314495</v>
      </c>
      <c r="D6" s="2">
        <f>B6*(1-C6)</f>
        <v>45.41140374781593</v>
      </c>
      <c r="E6" s="3">
        <f>1/(1+Inputs!$B$4)^A6</f>
        <v>0.7938322410201696</v>
      </c>
      <c r="F6" s="2">
        <f>D6*E6</f>
        <v>36.04903640500045</v>
      </c>
    </row>
    <row r="7">
      <c r="A7" s="4">
        <v>4.0</v>
      </c>
      <c r="B7" s="2">
        <f>B6*(1+Inputs!$B$10)</f>
        <v>971.2748312103147</v>
      </c>
      <c r="C7" s="3">
        <f>Inputs!$B$10/Inputs!$B$3</f>
        <v>0.9496314496314495</v>
      </c>
      <c r="D7" s="2">
        <f>B7*(1-C7)</f>
        <v>48.9217052575221</v>
      </c>
      <c r="E7" s="3">
        <f>1/(1+Inputs!$B$4)^A7</f>
        <v>0.7350298527964533</v>
      </c>
      <c r="F7" s="2">
        <f>D7*E7</f>
        <v>35.95891381398794</v>
      </c>
    </row>
    <row r="8">
      <c r="A8" s="4">
        <v>5.0</v>
      </c>
      <c r="B8" s="2">
        <f>B7*(1+Inputs!$B$10)</f>
        <v>1046.354375662872</v>
      </c>
      <c r="C8" s="3">
        <f>Inputs!$B$10/Inputs!$B$3</f>
        <v>0.9496314496314495</v>
      </c>
      <c r="D8" s="2">
        <f>B8*(1-C8)</f>
        <v>52.703353073928554</v>
      </c>
      <c r="E8" s="3">
        <f>1/(1+Inputs!$B$4)^A8</f>
        <v>0.6805831970337529</v>
      </c>
      <c r="F8" s="2">
        <f>D8*E8</f>
        <v>35.86901652945296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65.4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0.0773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0.0773</v>
      </c>
      <c r="D4" s="3">
        <v>0.3</v>
      </c>
      <c r="E4" s="3">
        <v>0.3761</v>
      </c>
    </row>
    <row r="5">
      <c r="A5" t="inlineStr">
        <is>
          <t xml:space="preserve">Base</t>
        </is>
      </c>
      <c r="B5" s="2">
        <v>65.0</v>
      </c>
      <c r="C5" s="3">
        <v>0.0773</v>
      </c>
      <c r="D5" s="3">
        <v>0.45</v>
      </c>
      <c r="E5" s="3">
        <v>-0.0061</v>
      </c>
    </row>
    <row r="6">
      <c r="A6" t="inlineStr">
        <is>
          <t xml:space="preserve">Bear</t>
        </is>
      </c>
      <c r="B6" s="2">
        <v>50.0</v>
      </c>
      <c r="C6" s="3">
        <v>-0.1029</v>
      </c>
      <c r="D6" s="3">
        <v>0.25</v>
      </c>
      <c r="E6" s="3">
        <v>-0.2355</v>
      </c>
    </row>
    <row r="7">
      <c r="A7" t="inlineStr" s="1">
        <is>
          <t xml:space="preserve">E[r] (probability-weighted)</t>
        </is>
      </c>
      <c r="E7" s="3">
        <v>0.0512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97.7209</v>
      </c>
      <c r="C4" s="4">
        <v>104.6401</v>
      </c>
      <c r="D4" s="4">
        <v>109.1991</v>
      </c>
      <c r="E4" s="4">
        <v>115.8929</v>
      </c>
      <c r="F4" s="4">
        <v>120.2165</v>
      </c>
      <c r="G4" s="4">
        <v>130.2947</v>
      </c>
    </row>
    <row r="5">
      <c r="A5" t="inlineStr" s="1">
        <is>
          <t xml:space="preserve">7.25%</t>
        </is>
      </c>
      <c r="B5" s="4">
        <v>75.1397</v>
      </c>
      <c r="C5" s="4">
        <v>78.8034</v>
      </c>
      <c r="D5" s="4">
        <v>80.9883</v>
      </c>
      <c r="E5" s="4">
        <v>83.793</v>
      </c>
      <c r="F5" s="4">
        <v>85.292</v>
      </c>
      <c r="G5" s="4">
        <v>87.4269</v>
      </c>
    </row>
    <row r="6">
      <c r="A6" t="inlineStr" s="1">
        <is>
          <t xml:space="preserve">8.00%</t>
        </is>
      </c>
      <c r="B6" s="4">
        <v>58.6572</v>
      </c>
      <c r="C6" s="4">
        <v>60.0264</v>
      </c>
      <c r="D6" s="4">
        <v>60.5423</v>
      </c>
      <c r="E6" s="4">
        <v>60.6204</v>
      </c>
      <c r="F6" s="4">
        <v>60.1442</v>
      </c>
      <c r="G6" s="4">
        <v>56.7444</v>
      </c>
    </row>
    <row r="7">
      <c r="A7" t="inlineStr" s="1">
        <is>
          <t xml:space="preserve">8.75%</t>
        </is>
      </c>
      <c r="B7" s="4">
        <v>46.0803</v>
      </c>
      <c r="C7" s="4">
        <v>45.7669</v>
      </c>
      <c r="D7" s="4">
        <v>45.0629</v>
      </c>
      <c r="E7" s="4">
        <v>43.154</v>
      </c>
      <c r="F7" s="4">
        <v>41.2428</v>
      </c>
      <c r="G7" s="4">
        <v>33.8395</v>
      </c>
    </row>
    <row r="8">
      <c r="A8" t="inlineStr" s="1">
        <is>
          <t xml:space="preserve">9.50%</t>
        </is>
      </c>
      <c r="B8" s="4">
        <v>36.1558</v>
      </c>
      <c r="C8" s="4">
        <v>34.5725</v>
      </c>
      <c r="D8" s="4">
        <v>32.9511</v>
      </c>
      <c r="E8" s="4">
        <v>29.5536</v>
      </c>
      <c r="F8" s="4">
        <v>26.5711</v>
      </c>
      <c r="G8" s="4">
        <v>16.1942</v>
      </c>
    </row>
    <row r="9"/>
    <row r="10">
      <c r="A10" t="inlineStr">
        <is>
          <t xml:space="preserve">Bold cells ≥ current price (65.4). The conclusion is dominated by WACC and growth.</t>
        </is>
      </c>
    </row>
  </sheetData>
</worksheet>
</file>