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Schouw &amp; Co. (SCHO.CO)</t>
        </is>
      </c>
    </row>
    <row r="2">
      <c r="A2" t="inlineStr">
        <is>
          <t xml:space="preserve">operating frame (NOPAT / Invested Capital)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179.9172</v>
      </c>
    </row>
    <row r="7">
      <c r="A7" t="inlineStr">
        <is>
          <t xml:space="preserve">ROIC</t>
        </is>
      </c>
      <c r="B7" s="3">
        <v>0.0504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-2.96</v>
      </c>
    </row>
    <row r="10">
      <c r="A10" t="inlineStr">
        <is>
          <t xml:space="preserve">Economic Profit / EVA</t>
        </is>
      </c>
      <c r="B10" s="2">
        <v>-496.3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842.9</v>
      </c>
    </row>
    <row r="3">
      <c r="A3" t="inlineStr">
        <is>
          <t xml:space="preserve">ROIC</t>
        </is>
      </c>
      <c r="B3" s="6">
        <v>0.0504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4670.0</v>
      </c>
    </row>
    <row r="8">
      <c r="A8" t="inlineStr">
        <is>
          <t xml:space="preserve">Shares (m)</t>
        </is>
      </c>
      <c r="B8" s="5">
        <v>22.696</v>
      </c>
    </row>
    <row r="9">
      <c r="A9" t="inlineStr">
        <is>
          <t xml:space="preserve">Share price</t>
        </is>
      </c>
      <c r="B9" s="5">
        <v>643.0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16740.0</v>
      </c>
    </row>
    <row r="13">
      <c r="A13" t="inlineStr">
        <is>
          <t xml:space="preserve">Market cap  = price × shares</t>
        </is>
      </c>
      <c r="B13" s="4">
        <f>B9*B8</f>
        <v>14593.528</v>
      </c>
    </row>
    <row r="14">
      <c r="A14" t="inlineStr">
        <is>
          <t xml:space="preserve">Enterprise value  = mcap + net debt</t>
        </is>
      </c>
      <c r="B14" s="4">
        <f>B13+B7</f>
        <v>19263.5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842.9</v>
      </c>
    </row>
    <row r="4">
      <c r="A4" t="inlineStr">
        <is>
          <t xml:space="preserve">Invested Capital</t>
        </is>
      </c>
      <c r="B4" s="2">
        <f>Inputs!B12</f>
        <v>16740.0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1339.2</v>
      </c>
    </row>
    <row r="7">
      <c r="A7" t="inlineStr">
        <is>
          <t xml:space="preserve">Economic Profit (EVA)  = NOPAT − charge</t>
        </is>
      </c>
      <c r="B7" s="2">
        <f>Inputs!B2-Inputs!B12*Inputs!B4</f>
        <v>-496.30000000000007</v>
      </c>
    </row>
    <row r="8">
      <c r="A8" t="inlineStr">
        <is>
          <t xml:space="preserve">ROIC</t>
        </is>
      </c>
      <c r="B8" s="3">
        <f>Inputs!B3</f>
        <v>0.0504</v>
      </c>
    </row>
    <row r="9">
      <c r="A9" t="inlineStr">
        <is>
          <t xml:space="preserve">ROIC − WACC spread</t>
        </is>
      </c>
      <c r="B9" s="3">
        <f>Inputs!B3-Inputs!B4</f>
        <v>-0.0296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421.45</v>
      </c>
      <c r="C4" s="3">
        <f>Inputs!$B$10/Inputs!$B$3</f>
        <v>0.0</v>
      </c>
      <c r="D4" s="2">
        <f>B4*(1-C4)</f>
        <v>421.45</v>
      </c>
      <c r="E4" s="3">
        <f>1/(1+Inputs!$B$4)^A4</f>
        <v>0.9259259259259258</v>
      </c>
      <c r="F4" s="2">
        <f>D4*E4</f>
        <v>390.2314814814814</v>
      </c>
    </row>
    <row r="5">
      <c r="A5" s="4">
        <v>2.0</v>
      </c>
      <c r="B5" s="2">
        <f>B4*(1+Inputs!$B$10)</f>
        <v>210.725</v>
      </c>
      <c r="C5" s="3">
        <f>Inputs!$B$10/Inputs!$B$3</f>
        <v>0.0</v>
      </c>
      <c r="D5" s="2">
        <f>B5*(1-C5)</f>
        <v>210.725</v>
      </c>
      <c r="E5" s="3">
        <f>1/(1+Inputs!$B$4)^A5</f>
        <v>0.8573388203017832</v>
      </c>
      <c r="F5" s="2">
        <f>D5*E5</f>
        <v>180.66272290809326</v>
      </c>
    </row>
    <row r="6">
      <c r="A6" s="4">
        <v>3.0</v>
      </c>
      <c r="B6" s="2">
        <f>B5*(1+Inputs!$B$10)</f>
        <v>105.3625</v>
      </c>
      <c r="C6" s="3">
        <f>Inputs!$B$10/Inputs!$B$3</f>
        <v>0.0</v>
      </c>
      <c r="D6" s="2">
        <f>B6*(1-C6)</f>
        <v>105.3625</v>
      </c>
      <c r="E6" s="3">
        <f>1/(1+Inputs!$B$4)^A6</f>
        <v>0.7938322410201696</v>
      </c>
      <c r="F6" s="2">
        <f>D6*E6</f>
        <v>83.64014949448762</v>
      </c>
    </row>
    <row r="7">
      <c r="A7" s="4">
        <v>4.0</v>
      </c>
      <c r="B7" s="2">
        <f>B6*(1+Inputs!$B$10)</f>
        <v>52.68125</v>
      </c>
      <c r="C7" s="3">
        <f>Inputs!$B$10/Inputs!$B$3</f>
        <v>0.0</v>
      </c>
      <c r="D7" s="2">
        <f>B7*(1-C7)</f>
        <v>52.68125</v>
      </c>
      <c r="E7" s="3">
        <f>1/(1+Inputs!$B$4)^A7</f>
        <v>0.7350298527964533</v>
      </c>
      <c r="F7" s="2">
        <f>D7*E7</f>
        <v>38.722291432633156</v>
      </c>
    </row>
    <row r="8">
      <c r="A8" s="4">
        <v>5.0</v>
      </c>
      <c r="B8" s="2">
        <f>B7*(1+Inputs!$B$10)</f>
        <v>26.340625</v>
      </c>
      <c r="C8" s="3">
        <f>Inputs!$B$10/Inputs!$B$3</f>
        <v>0.0</v>
      </c>
      <c r="D8" s="2">
        <f>B8*(1-C8)</f>
        <v>26.340625</v>
      </c>
      <c r="E8" s="3">
        <f>1/(1+Inputs!$B$4)^A8</f>
        <v>0.6805831970337529</v>
      </c>
      <c r="F8" s="2">
        <f>D8*E8</f>
        <v>17.926986774367197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643.0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800.0</v>
      </c>
      <c r="C4" s="3">
        <v>-0.5</v>
      </c>
      <c r="D4" s="3">
        <v>0.3</v>
      </c>
      <c r="E4" s="3">
        <v>0.2442</v>
      </c>
    </row>
    <row r="5">
      <c r="A5" t="inlineStr">
        <is>
          <t xml:space="preserve">Base</t>
        </is>
      </c>
      <c r="B5" s="2">
        <v>650.0</v>
      </c>
      <c r="C5" s="3">
        <v>-0.5</v>
      </c>
      <c r="D5" s="3">
        <v>0.45</v>
      </c>
      <c r="E5" s="3">
        <v>0.0109</v>
      </c>
    </row>
    <row r="6">
      <c r="A6" t="inlineStr">
        <is>
          <t xml:space="preserve">Bear</t>
        </is>
      </c>
      <c r="B6" s="2">
        <v>500.0</v>
      </c>
      <c r="C6" s="3">
        <v>-0.5</v>
      </c>
      <c r="D6" s="3">
        <v>0.25</v>
      </c>
      <c r="E6" s="3">
        <v>-0.2224</v>
      </c>
    </row>
    <row r="7">
      <c r="A7" t="inlineStr" s="1">
        <is>
          <t xml:space="preserve">E[r] (probability-weighted)</t>
        </is>
      </c>
      <c r="E7" s="3">
        <v>0.0226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298.636</v>
      </c>
      <c r="C4" s="4">
        <v>268.1236</v>
      </c>
      <c r="D4" s="4">
        <v>242.428</v>
      </c>
      <c r="E4" s="4">
        <v>194.8401</v>
      </c>
      <c r="F4" s="4">
        <v>156.4438</v>
      </c>
      <c r="G4" s="4">
        <v>33.579</v>
      </c>
    </row>
    <row r="5">
      <c r="A5" t="inlineStr" s="1">
        <is>
          <t xml:space="preserve">7.25%</t>
        </is>
      </c>
      <c r="B5" s="4">
        <v>230.1244</v>
      </c>
      <c r="C5" s="4">
        <v>190.8804</v>
      </c>
      <c r="D5" s="4">
        <v>158.8826</v>
      </c>
      <c r="E5" s="4">
        <v>101.0775</v>
      </c>
      <c r="F5" s="4">
        <v>55.3356</v>
      </c>
      <c r="G5" s="4">
        <v>-87.8898</v>
      </c>
    </row>
    <row r="6">
      <c r="A6" t="inlineStr" s="1">
        <is>
          <t xml:space="preserve">8.00%</t>
        </is>
      </c>
      <c r="B6" s="4">
        <v>179.9163</v>
      </c>
      <c r="C6" s="4">
        <v>134.7882</v>
      </c>
      <c r="D6" s="4">
        <v>98.5756</v>
      </c>
      <c r="E6" s="4">
        <v>33.9905</v>
      </c>
      <c r="F6" s="4">
        <v>-16.5882</v>
      </c>
      <c r="G6" s="4">
        <v>-173.0704</v>
      </c>
    </row>
    <row r="7">
      <c r="A7" t="inlineStr" s="1">
        <is>
          <t xml:space="preserve">8.75%</t>
        </is>
      </c>
      <c r="B7" s="4">
        <v>141.4383</v>
      </c>
      <c r="C7" s="4">
        <v>92.2291</v>
      </c>
      <c r="D7" s="4">
        <v>53.1223</v>
      </c>
      <c r="E7" s="4">
        <v>-16.0708</v>
      </c>
      <c r="F7" s="4">
        <v>-69.9025</v>
      </c>
      <c r="G7" s="4">
        <v>-235.1632</v>
      </c>
    </row>
    <row r="8">
      <c r="A8" t="inlineStr" s="1">
        <is>
          <t xml:space="preserve">9.50%</t>
        </is>
      </c>
      <c r="B8" s="4">
        <v>110.9332</v>
      </c>
      <c r="C8" s="4">
        <v>58.8502</v>
      </c>
      <c r="D8" s="4">
        <v>17.7322</v>
      </c>
      <c r="E8" s="4">
        <v>-54.6184</v>
      </c>
      <c r="F8" s="4">
        <v>-110.6468</v>
      </c>
      <c r="G8" s="4">
        <v>-281.7044</v>
      </c>
    </row>
    <row r="9"/>
    <row r="10">
      <c r="A10" t="inlineStr">
        <is>
          <t xml:space="preserve">Bold cells ≥ current price (643.0). The conclusion is dominated by WACC and growth.</t>
        </is>
      </c>
    </row>
  </sheetData>
</worksheet>
</file>