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Paratus Energy (PLSV.OL)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-0.1003</v>
      </c>
    </row>
    <row r="6">
      <c r="A6" t="inlineStr">
        <is>
          <t xml:space="preserve">No-growth value / share</t>
        </is>
      </c>
      <c r="B6" s="2">
        <v>74.3522</v>
      </c>
    </row>
    <row r="7">
      <c r="A7" t="inlineStr">
        <is>
          <t xml:space="preserve">ROIC</t>
        </is>
      </c>
      <c r="B7" s="3">
        <v>0.1787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9.87</v>
      </c>
    </row>
    <row r="10">
      <c r="A10" t="inlineStr">
        <is>
          <t xml:space="preserve">Economic Profit / EVA</t>
        </is>
      </c>
      <c r="B10" s="2">
        <v>644.808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1167.2</v>
      </c>
    </row>
    <row r="3">
      <c r="A3" t="inlineStr">
        <is>
          <t xml:space="preserve">ROIC</t>
        </is>
      </c>
      <c r="B3" s="6">
        <v>0.1787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5293.8</v>
      </c>
    </row>
    <row r="8">
      <c r="A8" t="inlineStr">
        <is>
          <t xml:space="preserve">Shares (m)</t>
        </is>
      </c>
      <c r="B8" s="5">
        <v>162.735</v>
      </c>
    </row>
    <row r="9">
      <c r="A9" t="inlineStr">
        <is>
          <t xml:space="preserve">Share price</t>
        </is>
      </c>
      <c r="B9" s="5">
        <v>47.05</v>
      </c>
    </row>
    <row r="10">
      <c r="A10" t="inlineStr">
        <is>
          <t xml:space="preserve">Stage-1 growth g (engine driver)</t>
        </is>
      </c>
      <c r="B10" s="6">
        <v>-0.1003</v>
      </c>
    </row>
    <row r="11"/>
    <row r="12">
      <c r="A12" t="inlineStr">
        <is>
          <t xml:space="preserve">Invested Capital  = NOPAT / ROIC</t>
        </is>
      </c>
      <c r="B12" s="2">
        <f>B2/B3</f>
        <v>6529.9</v>
      </c>
    </row>
    <row r="13">
      <c r="A13" t="inlineStr">
        <is>
          <t xml:space="preserve">Market cap  = price × shares</t>
        </is>
      </c>
      <c r="B13" s="4">
        <f>B9*B8</f>
        <v>7656.68175</v>
      </c>
    </row>
    <row r="14">
      <c r="A14" t="inlineStr">
        <is>
          <t xml:space="preserve">Enterprise value  = mcap + net debt</t>
        </is>
      </c>
      <c r="B14" s="4">
        <f>B13+B7</f>
        <v>12950.5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1167.2</v>
      </c>
    </row>
    <row r="4">
      <c r="A4" t="inlineStr">
        <is>
          <t xml:space="preserve">Invested Capital</t>
        </is>
      </c>
      <c r="B4" s="2">
        <f>Inputs!B12</f>
        <v>6529.9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522.3919999999999</v>
      </c>
    </row>
    <row r="7">
      <c r="A7" t="inlineStr">
        <is>
          <t xml:space="preserve">Economic Profit (EVA)  = NOPAT − charge</t>
        </is>
      </c>
      <c r="B7" s="2">
        <f>Inputs!B2-Inputs!B12*Inputs!B4</f>
        <v>644.8080000000001</v>
      </c>
    </row>
    <row r="8">
      <c r="A8" t="inlineStr">
        <is>
          <t xml:space="preserve">ROIC</t>
        </is>
      </c>
      <c r="B8" s="3">
        <f>Inputs!B3</f>
        <v>0.1787</v>
      </c>
    </row>
    <row r="9">
      <c r="A9" t="inlineStr">
        <is>
          <t xml:space="preserve">ROIC − WACC spread</t>
        </is>
      </c>
      <c r="B9" s="3">
        <f>Inputs!B3-Inputs!B4</f>
        <v>0.0987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1050.12984</v>
      </c>
      <c r="C4" s="3">
        <f>Inputs!$B$10/Inputs!$B$3</f>
        <v>0.0</v>
      </c>
      <c r="D4" s="2">
        <f>B4*(1-C4)</f>
        <v>1050.12984</v>
      </c>
      <c r="E4" s="3">
        <f>1/(1+Inputs!$B$4)^A4</f>
        <v>0.9259259259259258</v>
      </c>
      <c r="F4" s="2">
        <f>D4*E4</f>
        <v>972.3424444444444</v>
      </c>
    </row>
    <row r="5">
      <c r="A5" s="4">
        <v>2.0</v>
      </c>
      <c r="B5" s="2">
        <f>B4*(1+Inputs!$B$10)</f>
        <v>944.801817048</v>
      </c>
      <c r="C5" s="3">
        <f>Inputs!$B$10/Inputs!$B$3</f>
        <v>0.0</v>
      </c>
      <c r="D5" s="2">
        <f>B5*(1-C5)</f>
        <v>944.801817048</v>
      </c>
      <c r="E5" s="3">
        <f>1/(1+Inputs!$B$4)^A5</f>
        <v>0.8573388203017832</v>
      </c>
      <c r="F5" s="2">
        <f>D5*E5</f>
        <v>810.0152752469135</v>
      </c>
    </row>
    <row r="6">
      <c r="A6" s="4">
        <v>3.0</v>
      </c>
      <c r="B6" s="2">
        <f>B5*(1+Inputs!$B$10)</f>
        <v>850.0381947980856</v>
      </c>
      <c r="C6" s="3">
        <f>Inputs!$B$10/Inputs!$B$3</f>
        <v>0.0</v>
      </c>
      <c r="D6" s="2">
        <f>B6*(1-C6)</f>
        <v>850.0381947980856</v>
      </c>
      <c r="E6" s="3">
        <f>1/(1+Inputs!$B$4)^A6</f>
        <v>0.7938322410201696</v>
      </c>
      <c r="F6" s="2">
        <f>D6*E6</f>
        <v>674.7877251293037</v>
      </c>
    </row>
    <row r="7">
      <c r="A7" s="4">
        <v>4.0</v>
      </c>
      <c r="B7" s="2">
        <f>B6*(1+Inputs!$B$10)</f>
        <v>764.7793638598375</v>
      </c>
      <c r="C7" s="3">
        <f>Inputs!$B$10/Inputs!$B$3</f>
        <v>0.0</v>
      </c>
      <c r="D7" s="2">
        <f>B7*(1-C7)</f>
        <v>764.7793638598375</v>
      </c>
      <c r="E7" s="3">
        <f>1/(1+Inputs!$B$4)^A7</f>
        <v>0.7350298527964533</v>
      </c>
      <c r="F7" s="2">
        <f>D7*E7</f>
        <v>562.1356632396615</v>
      </c>
    </row>
    <row r="8">
      <c r="A8" s="4">
        <v>5.0</v>
      </c>
      <c r="B8" s="2">
        <f>B7*(1+Inputs!$B$10)</f>
        <v>688.0719936646958</v>
      </c>
      <c r="C8" s="3">
        <f>Inputs!$B$10/Inputs!$B$3</f>
        <v>0.0</v>
      </c>
      <c r="D8" s="2">
        <f>B8*(1-C8)</f>
        <v>688.0719936646958</v>
      </c>
      <c r="E8" s="3">
        <f>1/(1+Inputs!$B$4)^A8</f>
        <v>0.6805831970337529</v>
      </c>
      <c r="F8" s="2">
        <f>D8*E8</f>
        <v>468.29023723770683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47.05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-0.1003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75.0</v>
      </c>
      <c r="C4" s="3">
        <v>0.0021</v>
      </c>
      <c r="D4" s="3">
        <v>0.3</v>
      </c>
      <c r="E4" s="3">
        <v>0.594</v>
      </c>
    </row>
    <row r="5">
      <c r="A5" t="inlineStr">
        <is>
          <t xml:space="preserve">Base</t>
        </is>
      </c>
      <c r="B5" s="2">
        <v>50.0</v>
      </c>
      <c r="C5" s="3">
        <v>-0.088</v>
      </c>
      <c r="D5" s="3">
        <v>0.4</v>
      </c>
      <c r="E5" s="3">
        <v>0.0627</v>
      </c>
    </row>
    <row r="6">
      <c r="A6" t="inlineStr">
        <is>
          <t xml:space="preserve">Bear</t>
        </is>
      </c>
      <c r="B6" s="2">
        <v>32.0</v>
      </c>
      <c r="C6" s="3">
        <v>-0.1716</v>
      </c>
      <c r="D6" s="3">
        <v>0.3</v>
      </c>
      <c r="E6" s="3">
        <v>-0.3199</v>
      </c>
    </row>
    <row r="7">
      <c r="A7" t="inlineStr" s="1">
        <is>
          <t xml:space="preserve">E[r] (probability-weighted)</t>
        </is>
      </c>
      <c r="E7" s="3">
        <v>0.1073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112.6557</v>
      </c>
      <c r="C4" s="4">
        <v>128.2517</v>
      </c>
      <c r="D4" s="4">
        <v>139.4836</v>
      </c>
      <c r="E4" s="4">
        <v>157.6607</v>
      </c>
      <c r="F4" s="4">
        <v>170.7108</v>
      </c>
      <c r="G4" s="4">
        <v>206.8341</v>
      </c>
    </row>
    <row r="5">
      <c r="A5" t="inlineStr" s="1">
        <is>
          <t xml:space="preserve">7.25%</t>
        </is>
      </c>
      <c r="B5" s="4">
        <v>90.494</v>
      </c>
      <c r="C5" s="4">
        <v>102.6992</v>
      </c>
      <c r="D5" s="4">
        <v>111.4471</v>
      </c>
      <c r="E5" s="4">
        <v>125.5369</v>
      </c>
      <c r="F5" s="4">
        <v>135.6056</v>
      </c>
      <c r="G5" s="4">
        <v>163.294</v>
      </c>
    </row>
    <row r="6">
      <c r="A6" t="inlineStr" s="1">
        <is>
          <t xml:space="preserve">8.00%</t>
        </is>
      </c>
      <c r="B6" s="4">
        <v>74.352</v>
      </c>
      <c r="C6" s="4">
        <v>84.1211</v>
      </c>
      <c r="D6" s="4">
        <v>91.0859</v>
      </c>
      <c r="E6" s="4">
        <v>102.2446</v>
      </c>
      <c r="F6" s="4">
        <v>110.1771</v>
      </c>
      <c r="G6" s="4">
        <v>131.8294</v>
      </c>
    </row>
    <row r="7">
      <c r="A7" t="inlineStr" s="1">
        <is>
          <t xml:space="preserve">8.75%</t>
        </is>
      </c>
      <c r="B7" s="4">
        <v>62.0636</v>
      </c>
      <c r="C7" s="4">
        <v>70.0062</v>
      </c>
      <c r="D7" s="4">
        <v>75.6357</v>
      </c>
      <c r="E7" s="4">
        <v>84.6016</v>
      </c>
      <c r="F7" s="4">
        <v>90.9376</v>
      </c>
      <c r="G7" s="4">
        <v>108.0847</v>
      </c>
    </row>
    <row r="8">
      <c r="A8" t="inlineStr" s="1">
        <is>
          <t xml:space="preserve">9.50%</t>
        </is>
      </c>
      <c r="B8" s="4">
        <v>52.3908</v>
      </c>
      <c r="C8" s="4">
        <v>58.9198</v>
      </c>
      <c r="D8" s="4">
        <v>63.517</v>
      </c>
      <c r="E8" s="4">
        <v>70.7896</v>
      </c>
      <c r="F8" s="4">
        <v>75.894</v>
      </c>
      <c r="G8" s="4">
        <v>89.5715</v>
      </c>
    </row>
    <row r="9"/>
    <row r="10">
      <c r="A10" t="inlineStr">
        <is>
          <t xml:space="preserve">Bold cells ≥ current price (47.05). The conclusion is dominated by WACC and growth.</t>
        </is>
      </c>
    </row>
  </sheetData>
</worksheet>
</file>