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Odfjell Technology (OTL.OL)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-0.1762</v>
      </c>
    </row>
    <row r="6">
      <c r="A6" t="inlineStr">
        <is>
          <t xml:space="preserve">No-growth value / share</t>
        </is>
      </c>
      <c r="B6" s="2">
        <v>128.5483</v>
      </c>
    </row>
    <row r="7">
      <c r="A7" t="inlineStr">
        <is>
          <t xml:space="preserve">ROIC</t>
        </is>
      </c>
      <c r="B7" s="3">
        <v>0.1797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9.97</v>
      </c>
    </row>
    <row r="10">
      <c r="A10" t="inlineStr">
        <is>
          <t xml:space="preserve">Economic Profit / EVA</t>
        </is>
      </c>
      <c r="B10" s="2">
        <v>232.336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418.8</v>
      </c>
    </row>
    <row r="3">
      <c r="A3" t="inlineStr">
        <is>
          <t xml:space="preserve">ROIC</t>
        </is>
      </c>
      <c r="B3" s="6">
        <v>0.1797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1172.1</v>
      </c>
    </row>
    <row r="8">
      <c r="A8" t="inlineStr">
        <is>
          <t xml:space="preserve">Shares (m)</t>
        </is>
      </c>
      <c r="B8" s="5">
        <v>39.463</v>
      </c>
    </row>
    <row r="9">
      <c r="A9" t="inlineStr">
        <is>
          <t xml:space="preserve">Share price</t>
        </is>
      </c>
      <c r="B9" s="5">
        <v>64.4</v>
      </c>
    </row>
    <row r="10">
      <c r="A10" t="inlineStr">
        <is>
          <t xml:space="preserve">Stage-1 growth g (engine driver)</t>
        </is>
      </c>
      <c r="B10" s="6">
        <v>-0.1762</v>
      </c>
    </row>
    <row r="11"/>
    <row r="12">
      <c r="A12" t="inlineStr">
        <is>
          <t xml:space="preserve">Invested Capital  = NOPAT / ROIC</t>
        </is>
      </c>
      <c r="B12" s="2">
        <f>B2/B3</f>
        <v>2330.8</v>
      </c>
    </row>
    <row r="13">
      <c r="A13" t="inlineStr">
        <is>
          <t xml:space="preserve">Market cap  = price × shares</t>
        </is>
      </c>
      <c r="B13" s="4">
        <f>B9*B8</f>
        <v>2541.4172000000003</v>
      </c>
    </row>
    <row r="14">
      <c r="A14" t="inlineStr">
        <is>
          <t xml:space="preserve">Enterprise value  = mcap + net debt</t>
        </is>
      </c>
      <c r="B14" s="4">
        <f>B13+B7</f>
        <v>3713.5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418.8</v>
      </c>
    </row>
    <row r="4">
      <c r="A4" t="inlineStr">
        <is>
          <t xml:space="preserve">Invested Capital</t>
        </is>
      </c>
      <c r="B4" s="2">
        <f>Inputs!B12</f>
        <v>2330.8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186.46400000000003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232.33599999999998</v>
      </c>
    </row>
    <row r="8">
      <c r="A8" t="inlineStr">
        <is>
          <t xml:space="preserve">ROIC</t>
        </is>
      </c>
      <c r="B8" s="3">
        <f>Inputs!B3</f>
        <v>0.1797</v>
      </c>
    </row>
    <row r="9">
      <c r="A9" t="inlineStr">
        <is>
          <t xml:space="preserve">ROIC − WACC spread</t>
        </is>
      </c>
      <c r="B9" s="3">
        <f>Inputs!B3-Inputs!B4</f>
        <v>0.0997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345.00744</v>
      </c>
      <c r="C4" s="3">
        <f>Inputs!$B$10/Inputs!$B$3</f>
        <v>0.0</v>
      </c>
      <c r="D4" s="2">
        <f>B4*(1-C4)</f>
        <v>345.00744</v>
      </c>
      <c r="E4" s="3">
        <f>1/(1+Inputs!$B$4)^A4</f>
        <v>0.9259259259259258</v>
      </c>
      <c r="F4" s="2">
        <f>D4*E4</f>
        <v>319.45133333333325</v>
      </c>
    </row>
    <row r="5">
      <c r="A5" s="4">
        <v>2.0</v>
      </c>
      <c r="B5" s="2">
        <f>B4*(1+Inputs!$B$10)</f>
        <v>284.217129072</v>
      </c>
      <c r="C5" s="3">
        <f>Inputs!$B$10/Inputs!$B$3</f>
        <v>0.0</v>
      </c>
      <c r="D5" s="2">
        <f>B5*(1-C5)</f>
        <v>284.217129072</v>
      </c>
      <c r="E5" s="3">
        <f>1/(1+Inputs!$B$4)^A5</f>
        <v>0.8573388203017832</v>
      </c>
      <c r="F5" s="2">
        <f>D5*E5</f>
        <v>243.6703781481481</v>
      </c>
    </row>
    <row r="6">
      <c r="A6" s="4">
        <v>3.0</v>
      </c>
      <c r="B6" s="2">
        <f>B5*(1+Inputs!$B$10)</f>
        <v>234.1380709295136</v>
      </c>
      <c r="C6" s="3">
        <f>Inputs!$B$10/Inputs!$B$3</f>
        <v>0.0</v>
      </c>
      <c r="D6" s="2">
        <f>B6*(1-C6)</f>
        <v>234.1380709295136</v>
      </c>
      <c r="E6" s="3">
        <f>1/(1+Inputs!$B$4)^A6</f>
        <v>0.7938322410201696</v>
      </c>
      <c r="F6" s="2">
        <f>D6*E6</f>
        <v>185.8663495541152</v>
      </c>
    </row>
    <row r="7">
      <c r="A7" s="4">
        <v>4.0</v>
      </c>
      <c r="B7" s="2">
        <f>B6*(1+Inputs!$B$10)</f>
        <v>192.8829428317333</v>
      </c>
      <c r="C7" s="3">
        <f>Inputs!$B$10/Inputs!$B$3</f>
        <v>0.0</v>
      </c>
      <c r="D7" s="2">
        <f>B7*(1-C7)</f>
        <v>192.8829428317333</v>
      </c>
      <c r="E7" s="3">
        <f>1/(1+Inputs!$B$4)^A7</f>
        <v>0.7350298527964533</v>
      </c>
      <c r="F7" s="2">
        <f>D7*E7</f>
        <v>141.77472107655564</v>
      </c>
    </row>
    <row r="8">
      <c r="A8" s="4">
        <v>5.0</v>
      </c>
      <c r="B8" s="2">
        <f>B7*(1+Inputs!$B$10)</f>
        <v>158.89696830478186</v>
      </c>
      <c r="C8" s="3">
        <f>Inputs!$B$10/Inputs!$B$3</f>
        <v>0.0</v>
      </c>
      <c r="D8" s="2">
        <f>B8*(1-C8)</f>
        <v>158.89696830478186</v>
      </c>
      <c r="E8" s="3">
        <f>1/(1+Inputs!$B$4)^A8</f>
        <v>0.6805831970337529</v>
      </c>
      <c r="F8" s="2">
        <f>D8*E8</f>
        <v>108.14260668783935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64.4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-0.1762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85.0</v>
      </c>
      <c r="C4" s="3">
        <v>-0.1091</v>
      </c>
      <c r="D4" s="3">
        <v>0.3</v>
      </c>
      <c r="E4" s="3">
        <v>0.3199</v>
      </c>
    </row>
    <row r="5">
      <c r="A5" t="inlineStr">
        <is>
          <t xml:space="preserve">Base</t>
        </is>
      </c>
      <c r="B5" s="2">
        <v>62.0</v>
      </c>
      <c r="C5" s="3">
        <v>-0.185</v>
      </c>
      <c r="D5" s="3">
        <v>0.4</v>
      </c>
      <c r="E5" s="3">
        <v>-0.0373</v>
      </c>
    </row>
    <row r="6">
      <c r="A6" t="inlineStr">
        <is>
          <t xml:space="preserve">Bear</t>
        </is>
      </c>
      <c r="B6" s="2">
        <v>42.0</v>
      </c>
      <c r="C6" s="3">
        <v>-0.2695</v>
      </c>
      <c r="D6" s="3">
        <v>0.3</v>
      </c>
      <c r="E6" s="3">
        <v>-0.3478</v>
      </c>
    </row>
    <row r="7">
      <c r="A7" t="inlineStr" s="1">
        <is>
          <t xml:space="preserve">E[r] (probability-weighted)</t>
        </is>
      </c>
      <c r="E7" s="3">
        <v>-0.0233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185.2743</v>
      </c>
      <c r="C4" s="4">
        <v>208.42</v>
      </c>
      <c r="D4" s="4">
        <v>225.0915</v>
      </c>
      <c r="E4" s="4">
        <v>252.0752</v>
      </c>
      <c r="F4" s="4">
        <v>271.4507</v>
      </c>
      <c r="G4" s="4">
        <v>325.0934</v>
      </c>
    </row>
    <row r="5">
      <c r="A5" t="inlineStr" s="1">
        <is>
          <t xml:space="preserve">7.25%</t>
        </is>
      </c>
      <c r="B5" s="4">
        <v>152.4544</v>
      </c>
      <c r="C5" s="4">
        <v>170.5775</v>
      </c>
      <c r="D5" s="4">
        <v>183.5694</v>
      </c>
      <c r="E5" s="4">
        <v>204.4987</v>
      </c>
      <c r="F5" s="4">
        <v>219.4577</v>
      </c>
      <c r="G5" s="4">
        <v>260.6053</v>
      </c>
    </row>
    <row r="6">
      <c r="A6" t="inlineStr" s="1">
        <is>
          <t xml:space="preserve">8.00%</t>
        </is>
      </c>
      <c r="B6" s="4">
        <v>128.5493</v>
      </c>
      <c r="C6" s="4">
        <v>143.0637</v>
      </c>
      <c r="D6" s="4">
        <v>153.4143</v>
      </c>
      <c r="E6" s="4">
        <v>170.0014</v>
      </c>
      <c r="F6" s="4">
        <v>181.7958</v>
      </c>
      <c r="G6" s="4">
        <v>214.0008</v>
      </c>
    </row>
    <row r="7">
      <c r="A7" t="inlineStr" s="1">
        <is>
          <t xml:space="preserve">8.75%</t>
        </is>
      </c>
      <c r="B7" s="4">
        <v>110.3513</v>
      </c>
      <c r="C7" s="4">
        <v>122.1599</v>
      </c>
      <c r="D7" s="4">
        <v>130.5321</v>
      </c>
      <c r="E7" s="4">
        <v>143.8705</v>
      </c>
      <c r="F7" s="4">
        <v>153.2995</v>
      </c>
      <c r="G7" s="4">
        <v>178.8295</v>
      </c>
    </row>
    <row r="8">
      <c r="A8" t="inlineStr" s="1">
        <is>
          <t xml:space="preserve">9.50%</t>
        </is>
      </c>
      <c r="B8" s="4">
        <v>96.027</v>
      </c>
      <c r="C8" s="4">
        <v>105.7412</v>
      </c>
      <c r="D8" s="4">
        <v>112.5839</v>
      </c>
      <c r="E8" s="4">
        <v>123.4132</v>
      </c>
      <c r="F8" s="4">
        <v>131.0175</v>
      </c>
      <c r="G8" s="4">
        <v>151.4061</v>
      </c>
    </row>
    <row r="9"/>
    <row r="10">
      <c r="A10" t="inlineStr">
        <is>
          <t xml:space="preserve">Bold cells ≥ current price (64.4). The conclusion is dominated by WACC and growth.</t>
        </is>
      </c>
    </row>
  </sheetData>
</worksheet>
</file>