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Orkla (ORK.OL)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0.0845</v>
      </c>
    </row>
    <row r="6">
      <c r="A6" t="inlineStr">
        <is>
          <t xml:space="preserve">No-growth value / share</t>
        </is>
      </c>
      <c r="B6" s="2">
        <v>62.6696</v>
      </c>
    </row>
    <row r="7">
      <c r="A7" t="inlineStr">
        <is>
          <t xml:space="preserve">ROIC</t>
        </is>
      </c>
      <c r="B7" s="3">
        <v>0.089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0.9</v>
      </c>
    </row>
    <row r="10">
      <c r="A10" t="inlineStr">
        <is>
          <t xml:space="preserve">Economic Profit / EVA</t>
        </is>
      </c>
      <c r="B10" s="2">
        <v>579.04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5747.6</v>
      </c>
    </row>
    <row r="3">
      <c r="A3" t="inlineStr">
        <is>
          <t xml:space="preserve">ROIC</t>
        </is>
      </c>
      <c r="B3" s="6">
        <v>0.089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13565.0</v>
      </c>
    </row>
    <row r="8">
      <c r="A8" t="inlineStr">
        <is>
          <t xml:space="preserve">Shares (m)</t>
        </is>
      </c>
      <c r="B8" s="5">
        <v>986.221</v>
      </c>
    </row>
    <row r="9">
      <c r="A9" t="inlineStr">
        <is>
          <t xml:space="preserve">Share price</t>
        </is>
      </c>
      <c r="B9" s="5">
        <v>97.9</v>
      </c>
    </row>
    <row r="10">
      <c r="A10" t="inlineStr">
        <is>
          <t xml:space="preserve">Stage-1 growth g (engine driver)</t>
        </is>
      </c>
      <c r="B10" s="6">
        <v>0.0845</v>
      </c>
    </row>
    <row r="11"/>
    <row r="12">
      <c r="A12" t="inlineStr">
        <is>
          <t xml:space="preserve">Invested Capital  = NOPAT / ROIC</t>
        </is>
      </c>
      <c r="B12" s="2">
        <f>B2/B3</f>
        <v>64607.0</v>
      </c>
    </row>
    <row r="13">
      <c r="A13" t="inlineStr">
        <is>
          <t xml:space="preserve">Market cap  = price × shares</t>
        </is>
      </c>
      <c r="B13" s="4">
        <f>B9*B8</f>
        <v>96551.0359</v>
      </c>
    </row>
    <row r="14">
      <c r="A14" t="inlineStr">
        <is>
          <t xml:space="preserve">Enterprise value  = mcap + net debt</t>
        </is>
      </c>
      <c r="B14" s="4">
        <f>B13+B7</f>
        <v>110116.0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5747.6</v>
      </c>
    </row>
    <row r="4">
      <c r="A4" t="inlineStr">
        <is>
          <t xml:space="preserve">Invested Capital</t>
        </is>
      </c>
      <c r="B4" s="2">
        <f>Inputs!B12</f>
        <v>64607.0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5168.56</v>
      </c>
    </row>
    <row r="7">
      <c r="A7" t="inlineStr">
        <is>
          <t xml:space="preserve">Economic Profit (EVA)  = NOPAT − charge</t>
        </is>
      </c>
      <c r="B7" s="2">
        <f>Inputs!B2-Inputs!B12*Inputs!B4</f>
        <v>579.04</v>
      </c>
    </row>
    <row r="8">
      <c r="A8" t="inlineStr">
        <is>
          <t xml:space="preserve">ROIC</t>
        </is>
      </c>
      <c r="B8" s="3">
        <f>Inputs!B3</f>
        <v>0.089</v>
      </c>
    </row>
    <row r="9">
      <c r="A9" t="inlineStr">
        <is>
          <t xml:space="preserve">ROIC − WACC spread</t>
        </is>
      </c>
      <c r="B9" s="3">
        <f>Inputs!B3-Inputs!B4</f>
        <v>0.008999999999999994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6233.2722</v>
      </c>
      <c r="C4" s="3">
        <f>Inputs!$B$10/Inputs!$B$3</f>
        <v>0.9494382022471911</v>
      </c>
      <c r="D4" s="2">
        <f>B4*(1-C4)</f>
        <v>315.1654483146061</v>
      </c>
      <c r="E4" s="3">
        <f>1/(1+Inputs!$B$4)^A4</f>
        <v>0.9259259259259258</v>
      </c>
      <c r="F4" s="2">
        <f>D4*E4</f>
        <v>291.8198595505612</v>
      </c>
    </row>
    <row r="5">
      <c r="A5" s="4">
        <v>2.0</v>
      </c>
      <c r="B5" s="2">
        <f>B4*(1+Inputs!$B$10)</f>
        <v>6759.9837009</v>
      </c>
      <c r="C5" s="3">
        <f>Inputs!$B$10/Inputs!$B$3</f>
        <v>0.9494382022471911</v>
      </c>
      <c r="D5" s="2">
        <f>B5*(1-C5)</f>
        <v>341.79692869719037</v>
      </c>
      <c r="E5" s="3">
        <f>1/(1+Inputs!$B$4)^A5</f>
        <v>0.8573388203017832</v>
      </c>
      <c r="F5" s="2">
        <f>D5*E5</f>
        <v>293.0357756320219</v>
      </c>
    </row>
    <row r="6">
      <c r="A6" s="4">
        <v>3.0</v>
      </c>
      <c r="B6" s="2">
        <f>B5*(1+Inputs!$B$10)</f>
        <v>7331.20232362605</v>
      </c>
      <c r="C6" s="3">
        <f>Inputs!$B$10/Inputs!$B$3</f>
        <v>0.9494382022471911</v>
      </c>
      <c r="D6" s="2">
        <f>B6*(1-C6)</f>
        <v>370.67876917210293</v>
      </c>
      <c r="E6" s="3">
        <f>1/(1+Inputs!$B$4)^A6</f>
        <v>0.7938322410201696</v>
      </c>
      <c r="F6" s="2">
        <f>D6*E6</f>
        <v>294.25675803048864</v>
      </c>
    </row>
    <row r="7">
      <c r="A7" s="4">
        <v>4.0</v>
      </c>
      <c r="B7" s="2">
        <f>B6*(1+Inputs!$B$10)</f>
        <v>7950.688919972452</v>
      </c>
      <c r="C7" s="3">
        <f>Inputs!$B$10/Inputs!$B$3</f>
        <v>0.9494382022471911</v>
      </c>
      <c r="D7" s="2">
        <f>B7*(1-C7)</f>
        <v>402.0011251671457</v>
      </c>
      <c r="E7" s="3">
        <f>1/(1+Inputs!$B$4)^A7</f>
        <v>0.7350298527964533</v>
      </c>
      <c r="F7" s="2">
        <f>D7*E7</f>
        <v>295.4828278556157</v>
      </c>
    </row>
    <row r="8">
      <c r="A8" s="4">
        <v>5.0</v>
      </c>
      <c r="B8" s="2">
        <f>B7*(1+Inputs!$B$10)</f>
        <v>8622.522133710125</v>
      </c>
      <c r="C8" s="3">
        <f>Inputs!$B$10/Inputs!$B$3</f>
        <v>0.9494382022471911</v>
      </c>
      <c r="D8" s="2">
        <f>B8*(1-C8)</f>
        <v>435.9702202437695</v>
      </c>
      <c r="E8" s="3">
        <f>1/(1+Inputs!$B$4)^A8</f>
        <v>0.6805831970337529</v>
      </c>
      <c r="F8" s="2">
        <f>D8*E8</f>
        <v>296.71400630501404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97.9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0.0845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125.0</v>
      </c>
      <c r="C4" s="3">
        <v>0.0845</v>
      </c>
      <c r="D4" s="3">
        <v>0.3</v>
      </c>
      <c r="E4" s="3">
        <v>0.2768</v>
      </c>
    </row>
    <row r="5">
      <c r="A5" t="inlineStr">
        <is>
          <t xml:space="preserve">Base</t>
        </is>
      </c>
      <c r="B5" s="2">
        <v>105.0</v>
      </c>
      <c r="C5" s="3">
        <v>0.0845</v>
      </c>
      <c r="D5" s="3">
        <v>0.45</v>
      </c>
      <c r="E5" s="3">
        <v>0.0725</v>
      </c>
    </row>
    <row r="6">
      <c r="A6" t="inlineStr">
        <is>
          <t xml:space="preserve">Bear</t>
        </is>
      </c>
      <c r="B6" s="2">
        <v>85.0</v>
      </c>
      <c r="C6" s="3">
        <v>0.0845</v>
      </c>
      <c r="D6" s="3">
        <v>0.25</v>
      </c>
      <c r="E6" s="3">
        <v>-0.1318</v>
      </c>
    </row>
    <row r="7">
      <c r="A7" t="inlineStr" s="1">
        <is>
          <t xml:space="preserve">E[r] (probability-weighted)</t>
        </is>
      </c>
      <c r="E7" s="3">
        <v>0.0827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88.8467</v>
      </c>
      <c r="C4" s="4">
        <v>94.6062</v>
      </c>
      <c r="D4" s="4">
        <v>98.5229</v>
      </c>
      <c r="E4" s="4">
        <v>104.4884</v>
      </c>
      <c r="F4" s="4">
        <v>108.5084</v>
      </c>
      <c r="G4" s="4">
        <v>118.6059</v>
      </c>
    </row>
    <row r="5">
      <c r="A5" t="inlineStr" s="1">
        <is>
          <t xml:space="preserve">7.25%</t>
        </is>
      </c>
      <c r="B5" s="4">
        <v>73.7122</v>
      </c>
      <c r="C5" s="4">
        <v>77.2649</v>
      </c>
      <c r="D5" s="4">
        <v>79.5708</v>
      </c>
      <c r="E5" s="4">
        <v>82.8953</v>
      </c>
      <c r="F5" s="4">
        <v>84.9956</v>
      </c>
      <c r="G5" s="4">
        <v>89.6878</v>
      </c>
    </row>
    <row r="6">
      <c r="A6" t="inlineStr" s="1">
        <is>
          <t xml:space="preserve">8.00%</t>
        </is>
      </c>
      <c r="B6" s="4">
        <v>62.6697</v>
      </c>
      <c r="C6" s="4">
        <v>64.661</v>
      </c>
      <c r="D6" s="4">
        <v>65.8298</v>
      </c>
      <c r="E6" s="4">
        <v>67.2944</v>
      </c>
      <c r="F6" s="4">
        <v>68.0456</v>
      </c>
      <c r="G6" s="4">
        <v>68.9515</v>
      </c>
    </row>
    <row r="7">
      <c r="A7" t="inlineStr" s="1">
        <is>
          <t xml:space="preserve">8.75%</t>
        </is>
      </c>
      <c r="B7" s="4">
        <v>54.2474</v>
      </c>
      <c r="C7" s="4">
        <v>55.0887</v>
      </c>
      <c r="D7" s="4">
        <v>55.4222</v>
      </c>
      <c r="E7" s="4">
        <v>55.5242</v>
      </c>
      <c r="F7" s="4">
        <v>55.2897</v>
      </c>
      <c r="G7" s="4">
        <v>53.4388</v>
      </c>
    </row>
    <row r="8">
      <c r="A8" t="inlineStr" s="1">
        <is>
          <t xml:space="preserve">9.50%</t>
        </is>
      </c>
      <c r="B8" s="4">
        <v>47.6043</v>
      </c>
      <c r="C8" s="4">
        <v>47.5732</v>
      </c>
      <c r="D8" s="4">
        <v>47.2751</v>
      </c>
      <c r="E8" s="4">
        <v>46.3497</v>
      </c>
      <c r="F8" s="4">
        <v>45.3743</v>
      </c>
      <c r="G8" s="4">
        <v>41.4602</v>
      </c>
    </row>
    <row r="9"/>
    <row r="10">
      <c r="A10" t="inlineStr">
        <is>
          <t xml:space="preserve">Bold cells ≥ current price (97.9). The conclusion is dominated by WACC and growth.</t>
        </is>
      </c>
    </row>
  </sheetData>
</worksheet>
</file>