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NTG Nordic Transport (NTG.CO)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0.0779</v>
      </c>
    </row>
    <row r="6">
      <c r="A6" t="inlineStr">
        <is>
          <t xml:space="preserve">No-growth value / share</t>
        </is>
      </c>
      <c r="B6" s="2">
        <v>85.4497</v>
      </c>
    </row>
    <row r="7">
      <c r="A7" t="inlineStr">
        <is>
          <t xml:space="preserve">ROIC</t>
        </is>
      </c>
      <c r="B7" s="3">
        <v>0.082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0.2</v>
      </c>
    </row>
    <row r="10">
      <c r="A10" t="inlineStr">
        <is>
          <t xml:space="preserve">Economic Profit / EVA</t>
        </is>
      </c>
      <c r="B10" s="2">
        <v>8.68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349.4</v>
      </c>
    </row>
    <row r="3">
      <c r="A3" t="inlineStr">
        <is>
          <t xml:space="preserve">ROIC</t>
        </is>
      </c>
      <c r="B3" s="6">
        <v>0.082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2584.0</v>
      </c>
    </row>
    <row r="8">
      <c r="A8" t="inlineStr">
        <is>
          <t xml:space="preserve">Shares (m)</t>
        </is>
      </c>
      <c r="B8" s="5">
        <v>22.137</v>
      </c>
    </row>
    <row r="9">
      <c r="A9" t="inlineStr">
        <is>
          <t xml:space="preserve">Share price</t>
        </is>
      </c>
      <c r="B9" s="5">
        <v>207.0</v>
      </c>
    </row>
    <row r="10">
      <c r="A10" t="inlineStr">
        <is>
          <t xml:space="preserve">Stage-1 growth g (engine driver)</t>
        </is>
      </c>
      <c r="B10" s="6">
        <v>0.0779</v>
      </c>
    </row>
    <row r="11"/>
    <row r="12">
      <c r="A12" t="inlineStr">
        <is>
          <t xml:space="preserve">Invested Capital  = NOPAT / ROIC</t>
        </is>
      </c>
      <c r="B12" s="2">
        <f>B2/B3</f>
        <v>4259.0</v>
      </c>
    </row>
    <row r="13">
      <c r="A13" t="inlineStr">
        <is>
          <t xml:space="preserve">Market cap  = price × shares</t>
        </is>
      </c>
      <c r="B13" s="4">
        <f>B9*B8</f>
        <v>4582.359</v>
      </c>
    </row>
    <row r="14">
      <c r="A14" t="inlineStr">
        <is>
          <t xml:space="preserve">Enterprise value  = mcap + net debt</t>
        </is>
      </c>
      <c r="B14" s="4">
        <f>B13+B7</f>
        <v>7166.4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349.4</v>
      </c>
    </row>
    <row r="4">
      <c r="A4" t="inlineStr">
        <is>
          <t xml:space="preserve">Invested Capital</t>
        </is>
      </c>
      <c r="B4" s="2">
        <f>Inputs!B12</f>
        <v>4259.0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340.72</v>
      </c>
    </row>
    <row r="7">
      <c r="A7" t="inlineStr">
        <is>
          <t xml:space="preserve">Economic Profit (EVA)  = NOPAT − charge</t>
        </is>
      </c>
      <c r="B7" s="2">
        <f>Inputs!B2-Inputs!B12*Inputs!B4</f>
        <v>8.67999999999995</v>
      </c>
    </row>
    <row r="8">
      <c r="A8" t="inlineStr">
        <is>
          <t xml:space="preserve">ROIC</t>
        </is>
      </c>
      <c r="B8" s="3">
        <f>Inputs!B3</f>
        <v>0.082</v>
      </c>
    </row>
    <row r="9">
      <c r="A9" t="inlineStr">
        <is>
          <t xml:space="preserve">ROIC − WACC spread</t>
        </is>
      </c>
      <c r="B9" s="3">
        <f>Inputs!B3-Inputs!B4</f>
        <v>0.0020000000000000018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376.61826</v>
      </c>
      <c r="C4" s="3">
        <f>Inputs!$B$10/Inputs!$B$3</f>
        <v>0.95</v>
      </c>
      <c r="D4" s="2">
        <f>B4*(1-C4)</f>
        <v>18.830913000000017</v>
      </c>
      <c r="E4" s="3">
        <f>1/(1+Inputs!$B$4)^A4</f>
        <v>0.9259259259259258</v>
      </c>
      <c r="F4" s="2">
        <f>D4*E4</f>
        <v>17.43603055555557</v>
      </c>
    </row>
    <row r="5">
      <c r="A5" s="4">
        <v>2.0</v>
      </c>
      <c r="B5" s="2">
        <f>B4*(1+Inputs!$B$10)</f>
        <v>405.9568224540001</v>
      </c>
      <c r="C5" s="3">
        <f>Inputs!$B$10/Inputs!$B$3</f>
        <v>0.95</v>
      </c>
      <c r="D5" s="2">
        <f>B5*(1-C5)</f>
        <v>20.29784112270002</v>
      </c>
      <c r="E5" s="3">
        <f>1/(1+Inputs!$B$4)^A5</f>
        <v>0.8573388203017832</v>
      </c>
      <c r="F5" s="2">
        <f>D5*E5</f>
        <v>17.402127162808657</v>
      </c>
    </row>
    <row r="6">
      <c r="A6" s="4">
        <v>3.0</v>
      </c>
      <c r="B6" s="2">
        <f>B5*(1+Inputs!$B$10)</f>
        <v>437.5808589231667</v>
      </c>
      <c r="C6" s="3">
        <f>Inputs!$B$10/Inputs!$B$3</f>
        <v>0.95</v>
      </c>
      <c r="D6" s="2">
        <f>B6*(1-C6)</f>
        <v>21.879042946158354</v>
      </c>
      <c r="E6" s="3">
        <f>1/(1+Inputs!$B$4)^A6</f>
        <v>0.7938322410201696</v>
      </c>
      <c r="F6" s="2">
        <f>D6*E6</f>
        <v>17.36828969332542</v>
      </c>
    </row>
    <row r="7">
      <c r="A7" s="4">
        <v>4.0</v>
      </c>
      <c r="B7" s="2">
        <f>B6*(1+Inputs!$B$10)</f>
        <v>471.66840783328144</v>
      </c>
      <c r="C7" s="3">
        <f>Inputs!$B$10/Inputs!$B$3</f>
        <v>0.95</v>
      </c>
      <c r="D7" s="2">
        <f>B7*(1-C7)</f>
        <v>23.58342039166409</v>
      </c>
      <c r="E7" s="3">
        <f>1/(1+Inputs!$B$4)^A7</f>
        <v>0.7350298527964533</v>
      </c>
      <c r="F7" s="2">
        <f>D7*E7</f>
        <v>17.33451801892173</v>
      </c>
    </row>
    <row r="8">
      <c r="A8" s="4">
        <v>5.0</v>
      </c>
      <c r="B8" s="2">
        <f>B7*(1+Inputs!$B$10)</f>
        <v>508.4113768034941</v>
      </c>
      <c r="C8" s="3">
        <f>Inputs!$B$10/Inputs!$B$3</f>
        <v>0.95</v>
      </c>
      <c r="D8" s="2">
        <f>B8*(1-C8)</f>
        <v>25.420568840174727</v>
      </c>
      <c r="E8" s="3">
        <f>1/(1+Inputs!$B$4)^A8</f>
        <v>0.6805831970337529</v>
      </c>
      <c r="F8" s="2">
        <f>D8*E8</f>
        <v>17.300812011662718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207.0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0.0779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250.0</v>
      </c>
      <c r="C4" s="3">
        <v>0.0779</v>
      </c>
      <c r="D4" s="3">
        <v>0.3</v>
      </c>
      <c r="E4" s="3">
        <v>0.2077</v>
      </c>
    </row>
    <row r="5">
      <c r="A5" t="inlineStr">
        <is>
          <t xml:space="preserve">Base</t>
        </is>
      </c>
      <c r="B5" s="2">
        <v>195.0</v>
      </c>
      <c r="C5" s="3">
        <v>0.0779</v>
      </c>
      <c r="D5" s="3">
        <v>0.4</v>
      </c>
      <c r="E5" s="3">
        <v>-0.058</v>
      </c>
    </row>
    <row r="6">
      <c r="A6" t="inlineStr">
        <is>
          <t xml:space="preserve">Bear</t>
        </is>
      </c>
      <c r="B6" s="2">
        <v>150.0</v>
      </c>
      <c r="C6" s="3">
        <v>0.0779</v>
      </c>
      <c r="D6" s="3">
        <v>0.3</v>
      </c>
      <c r="E6" s="3">
        <v>-0.2754</v>
      </c>
    </row>
    <row r="7">
      <c r="A7" t="inlineStr" s="1">
        <is>
          <t xml:space="preserve">E[r] (probability-weighted)</t>
        </is>
      </c>
      <c r="E7" s="3">
        <v>-0.0435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154.0653</v>
      </c>
      <c r="C4" s="4">
        <v>166.4796</v>
      </c>
      <c r="D4" s="4">
        <v>174.6875</v>
      </c>
      <c r="E4" s="4">
        <v>186.7887</v>
      </c>
      <c r="F4" s="4">
        <v>194.6437</v>
      </c>
      <c r="G4" s="4">
        <v>213.1222</v>
      </c>
    </row>
    <row r="5">
      <c r="A5" t="inlineStr" s="1">
        <is>
          <t xml:space="preserve">7.25%</t>
        </is>
      </c>
      <c r="B5" s="4">
        <v>114.4004</v>
      </c>
      <c r="C5" s="4">
        <v>121.0906</v>
      </c>
      <c r="D5" s="4">
        <v>125.1237</v>
      </c>
      <c r="E5" s="4">
        <v>130.3855</v>
      </c>
      <c r="F5" s="4">
        <v>133.2728</v>
      </c>
      <c r="G5" s="4">
        <v>137.7797</v>
      </c>
    </row>
    <row r="6">
      <c r="A6" t="inlineStr" s="1">
        <is>
          <t xml:space="preserve">8.00%</t>
        </is>
      </c>
      <c r="B6" s="4">
        <v>85.4492</v>
      </c>
      <c r="C6" s="4">
        <v>88.1034</v>
      </c>
      <c r="D6" s="4">
        <v>89.2007</v>
      </c>
      <c r="E6" s="4">
        <v>89.6656</v>
      </c>
      <c r="F6" s="4">
        <v>89.0775</v>
      </c>
      <c r="G6" s="4">
        <v>83.8447</v>
      </c>
    </row>
    <row r="7">
      <c r="A7" t="inlineStr" s="1">
        <is>
          <t xml:space="preserve">8.75%</t>
        </is>
      </c>
      <c r="B7" s="4">
        <v>63.3591</v>
      </c>
      <c r="C7" s="4">
        <v>63.0525</v>
      </c>
      <c r="D7" s="4">
        <v>62.0027</v>
      </c>
      <c r="E7" s="4">
        <v>58.9704</v>
      </c>
      <c r="F7" s="4">
        <v>55.856</v>
      </c>
      <c r="G7" s="4">
        <v>43.5737</v>
      </c>
    </row>
    <row r="8">
      <c r="A8" t="inlineStr" s="1">
        <is>
          <t xml:space="preserve">9.50%</t>
        </is>
      </c>
      <c r="B8" s="4">
        <v>45.9282</v>
      </c>
      <c r="C8" s="4">
        <v>43.3861</v>
      </c>
      <c r="D8" s="4">
        <v>40.7211</v>
      </c>
      <c r="E8" s="4">
        <v>35.067</v>
      </c>
      <c r="F8" s="4">
        <v>30.0655</v>
      </c>
      <c r="G8" s="4">
        <v>12.5437</v>
      </c>
    </row>
    <row r="9"/>
    <row r="10">
      <c r="A10" t="inlineStr">
        <is>
          <t xml:space="preserve">Bold cells ≥ current price (207.0). The conclusion is dominated by WACC and growth.</t>
        </is>
      </c>
    </row>
  </sheetData>
</worksheet>
</file>