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Norconsult (NORCO.OL)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0.1248</v>
      </c>
    </row>
    <row r="6">
      <c r="A6" t="inlineStr">
        <is>
          <t xml:space="preserve">No-growth value / share</t>
        </is>
      </c>
      <c r="B6" s="2">
        <v>23.9156</v>
      </c>
    </row>
    <row r="7">
      <c r="A7" t="inlineStr">
        <is>
          <t xml:space="preserve">ROIC</t>
        </is>
      </c>
      <c r="B7" s="3">
        <v>0.1314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5.14</v>
      </c>
    </row>
    <row r="10">
      <c r="A10" t="inlineStr">
        <is>
          <t xml:space="preserve">Economic Profit / EVA</t>
        </is>
      </c>
      <c r="B10" s="2">
        <v>244.5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625.3</v>
      </c>
    </row>
    <row r="3">
      <c r="A3" t="inlineStr">
        <is>
          <t xml:space="preserve">ROIC</t>
        </is>
      </c>
      <c r="B3" s="6">
        <v>0.1314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1493.0</v>
      </c>
    </row>
    <row r="8">
      <c r="A8" t="inlineStr">
        <is>
          <t xml:space="preserve">Shares (m)</t>
        </is>
      </c>
      <c r="B8" s="5">
        <v>310.496</v>
      </c>
    </row>
    <row r="9">
      <c r="A9" t="inlineStr">
        <is>
          <t xml:space="preserve">Share price</t>
        </is>
      </c>
      <c r="B9" s="5">
        <v>34.6</v>
      </c>
    </row>
    <row r="10">
      <c r="A10" t="inlineStr">
        <is>
          <t xml:space="preserve">Stage-1 growth g (engine driver)</t>
        </is>
      </c>
      <c r="B10" s="6">
        <v>0.1248</v>
      </c>
    </row>
    <row r="11"/>
    <row r="12">
      <c r="A12" t="inlineStr">
        <is>
          <t xml:space="preserve">Invested Capital  = NOPAT / ROIC</t>
        </is>
      </c>
      <c r="B12" s="2">
        <f>B2/B3</f>
        <v>4760.0</v>
      </c>
    </row>
    <row r="13">
      <c r="A13" t="inlineStr">
        <is>
          <t xml:space="preserve">Market cap  = price × shares</t>
        </is>
      </c>
      <c r="B13" s="4">
        <f>B9*B8</f>
        <v>10743.1616</v>
      </c>
    </row>
    <row r="14">
      <c r="A14" t="inlineStr">
        <is>
          <t xml:space="preserve">Enterprise value  = mcap + net debt</t>
        </is>
      </c>
      <c r="B14" s="4">
        <f>B13+B7</f>
        <v>12236.2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625.3</v>
      </c>
    </row>
    <row r="4">
      <c r="A4" t="inlineStr">
        <is>
          <t xml:space="preserve">Invested Capital</t>
        </is>
      </c>
      <c r="B4" s="2">
        <f>Inputs!B12</f>
        <v>4760.0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380.8</v>
      </c>
    </row>
    <row r="7">
      <c r="A7" t="inlineStr">
        <is>
          <t xml:space="preserve">Economic Profit (EVA)  = NOPAT − charge</t>
        </is>
      </c>
      <c r="B7" s="2">
        <f>Inputs!B2-Inputs!B12*Inputs!B4</f>
        <v>244.49999999999994</v>
      </c>
    </row>
    <row r="8">
      <c r="A8" t="inlineStr">
        <is>
          <t xml:space="preserve">ROIC</t>
        </is>
      </c>
      <c r="B8" s="3">
        <f>Inputs!B3</f>
        <v>0.1314</v>
      </c>
    </row>
    <row r="9">
      <c r="A9" t="inlineStr">
        <is>
          <t xml:space="preserve">ROIC − WACC spread</t>
        </is>
      </c>
      <c r="B9" s="3">
        <f>Inputs!B3-Inputs!B4</f>
        <v>0.05139999999999999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703.33744</v>
      </c>
      <c r="C4" s="3">
        <f>Inputs!$B$10/Inputs!$B$3</f>
        <v>0.949771689497717</v>
      </c>
      <c r="D4" s="2">
        <f>B4*(1-C4)</f>
        <v>35.32745132420087</v>
      </c>
      <c r="E4" s="3">
        <f>1/(1+Inputs!$B$4)^A4</f>
        <v>0.9259259259259258</v>
      </c>
      <c r="F4" s="2">
        <f>D4*E4</f>
        <v>32.71060307796377</v>
      </c>
    </row>
    <row r="5">
      <c r="A5" s="4">
        <v>2.0</v>
      </c>
      <c r="B5" s="2">
        <f>B4*(1+Inputs!$B$10)</f>
        <v>791.1139525120001</v>
      </c>
      <c r="C5" s="3">
        <f>Inputs!$B$10/Inputs!$B$3</f>
        <v>0.949771689497717</v>
      </c>
      <c r="D5" s="2">
        <f>B5*(1-C5)</f>
        <v>39.736317249461145</v>
      </c>
      <c r="E5" s="3">
        <f>1/(1+Inputs!$B$4)^A5</f>
        <v>0.8573388203017832</v>
      </c>
      <c r="F5" s="2">
        <f>D5*E5</f>
        <v>34.06748735379042</v>
      </c>
    </row>
    <row r="6">
      <c r="A6" s="4">
        <v>3.0</v>
      </c>
      <c r="B6" s="2">
        <f>B5*(1+Inputs!$B$10)</f>
        <v>889.8449737854977</v>
      </c>
      <c r="C6" s="3">
        <f>Inputs!$B$10/Inputs!$B$3</f>
        <v>0.949771689497717</v>
      </c>
      <c r="D6" s="2">
        <f>B6*(1-C6)</f>
        <v>44.695409642193894</v>
      </c>
      <c r="E6" s="3">
        <f>1/(1+Inputs!$B$4)^A6</f>
        <v>0.7938322410201696</v>
      </c>
      <c r="F6" s="2">
        <f>D6*E6</f>
        <v>35.48065719957727</v>
      </c>
    </row>
    <row r="7">
      <c r="A7" s="4">
        <v>4.0</v>
      </c>
      <c r="B7" s="2">
        <f>B6*(1+Inputs!$B$10)</f>
        <v>1000.8976265139279</v>
      </c>
      <c r="C7" s="3">
        <f>Inputs!$B$10/Inputs!$B$3</f>
        <v>0.949771689497717</v>
      </c>
      <c r="D7" s="2">
        <f>B7*(1-C7)</f>
        <v>50.2733967655397</v>
      </c>
      <c r="E7" s="3">
        <f>1/(1+Inputs!$B$4)^A7</f>
        <v>0.7350298527964533</v>
      </c>
      <c r="F7" s="2">
        <f>D7*E7</f>
        <v>36.95244742415234</v>
      </c>
    </row>
    <row r="8">
      <c r="A8" s="4">
        <v>5.0</v>
      </c>
      <c r="B8" s="2">
        <f>B7*(1+Inputs!$B$10)</f>
        <v>1125.8096503028662</v>
      </c>
      <c r="C8" s="3">
        <f>Inputs!$B$10/Inputs!$B$3</f>
        <v>0.949771689497717</v>
      </c>
      <c r="D8" s="2">
        <f>B8*(1-C8)</f>
        <v>56.54751668187906</v>
      </c>
      <c r="E8" s="3">
        <f>1/(1+Inputs!$B$4)^A8</f>
        <v>0.6805831970337529</v>
      </c>
      <c r="F8" s="2">
        <f>D8*E8</f>
        <v>38.485289687672726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34.6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0.1248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45.0</v>
      </c>
      <c r="C4" s="3">
        <v>0.1248</v>
      </c>
      <c r="D4" s="3">
        <v>0.3</v>
      </c>
      <c r="E4" s="3">
        <v>0.3006</v>
      </c>
    </row>
    <row r="5">
      <c r="A5" t="inlineStr">
        <is>
          <t xml:space="preserve">Base</t>
        </is>
      </c>
      <c r="B5" s="2">
        <v>36.0</v>
      </c>
      <c r="C5" s="3">
        <v>0.1248</v>
      </c>
      <c r="D5" s="3">
        <v>0.45</v>
      </c>
      <c r="E5" s="3">
        <v>0.0405</v>
      </c>
    </row>
    <row r="6">
      <c r="A6" t="inlineStr">
        <is>
          <t xml:space="preserve">Bear</t>
        </is>
      </c>
      <c r="B6" s="2">
        <v>28.0</v>
      </c>
      <c r="C6" s="3">
        <v>0.0594</v>
      </c>
      <c r="D6" s="3">
        <v>0.25</v>
      </c>
      <c r="E6" s="3">
        <v>-0.1908</v>
      </c>
    </row>
    <row r="7">
      <c r="A7" t="inlineStr" s="1">
        <is>
          <t xml:space="preserve">E[r] (probability-weighted)</t>
        </is>
      </c>
      <c r="E7" s="3">
        <v>0.0607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34.0602</v>
      </c>
      <c r="C4" s="4">
        <v>37.5861</v>
      </c>
      <c r="D4" s="4">
        <v>40.0968</v>
      </c>
      <c r="E4" s="4">
        <v>44.114</v>
      </c>
      <c r="F4" s="4">
        <v>46.9656</v>
      </c>
      <c r="G4" s="4">
        <v>54.732</v>
      </c>
    </row>
    <row r="5">
      <c r="A5" t="inlineStr" s="1">
        <is>
          <t xml:space="preserve">7.25%</t>
        </is>
      </c>
      <c r="B5" s="4">
        <v>28.1922</v>
      </c>
      <c r="C5" s="4">
        <v>30.8337</v>
      </c>
      <c r="D5" s="4">
        <v>32.6972</v>
      </c>
      <c r="E5" s="4">
        <v>35.6507</v>
      </c>
      <c r="F5" s="4">
        <v>37.7273</v>
      </c>
      <c r="G5" s="4">
        <v>43.3041</v>
      </c>
    </row>
    <row r="6">
      <c r="A6" t="inlineStr" s="1">
        <is>
          <t xml:space="preserve">8.00%</t>
        </is>
      </c>
      <c r="B6" s="4">
        <v>23.9157</v>
      </c>
      <c r="C6" s="4">
        <v>25.9248</v>
      </c>
      <c r="D6" s="4">
        <v>27.3262</v>
      </c>
      <c r="E6" s="4">
        <v>29.5211</v>
      </c>
      <c r="F6" s="4">
        <v>31.0456</v>
      </c>
      <c r="G6" s="4">
        <v>35.0655</v>
      </c>
    </row>
    <row r="7">
      <c r="A7" t="inlineStr" s="1">
        <is>
          <t xml:space="preserve">8.75%</t>
        </is>
      </c>
      <c r="B7" s="4">
        <v>20.6582</v>
      </c>
      <c r="C7" s="4">
        <v>22.1957</v>
      </c>
      <c r="D7" s="4">
        <v>23.253</v>
      </c>
      <c r="E7" s="4">
        <v>24.8839</v>
      </c>
      <c r="F7" s="4">
        <v>25.9986</v>
      </c>
      <c r="G7" s="4">
        <v>28.8651</v>
      </c>
    </row>
    <row r="8">
      <c r="A8" t="inlineStr" s="1">
        <is>
          <t xml:space="preserve">9.50%</t>
        </is>
      </c>
      <c r="B8" s="4">
        <v>18.0925</v>
      </c>
      <c r="C8" s="4">
        <v>19.2671</v>
      </c>
      <c r="D8" s="4">
        <v>20.0601</v>
      </c>
      <c r="E8" s="4">
        <v>21.2585</v>
      </c>
      <c r="F8" s="4">
        <v>22.0595</v>
      </c>
      <c r="G8" s="4">
        <v>24.0452</v>
      </c>
    </row>
    <row r="9"/>
    <row r="10">
      <c r="A10" t="inlineStr">
        <is>
          <t xml:space="preserve">Bold cells ≥ current price (34.6). The conclusion is dominated by WACC and growth.</t>
        </is>
      </c>
    </row>
  </sheetData>
</worksheet>
</file>