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Nordea Bank (NDA-DK.CO)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0.1484</v>
      </c>
    </row>
    <row r="6">
      <c r="A6" t="inlineStr">
        <is>
          <t xml:space="preserve">Book value / share</t>
        </is>
      </c>
      <c r="B6" s="2">
        <v>65.89</v>
      </c>
    </row>
    <row r="7">
      <c r="A7" t="inlineStr">
        <is>
          <t xml:space="preserve">Sustainable ROE (observed)</t>
        </is>
      </c>
      <c r="B7" s="3">
        <v>0.1564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6.14</v>
      </c>
    </row>
    <row r="10">
      <c r="A10" t="inlineStr">
        <is>
          <t xml:space="preserve">Current P/B</t>
        </is>
      </c>
      <c r="B10" s="2">
        <v>1.822</v>
      </c>
    </row>
    <row r="11">
      <c r="A11" t="inlineStr">
        <is>
          <t xml:space="preserve">Justified P/B</t>
        </is>
      </c>
      <c r="B11" s="2">
        <v>1.945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224814.3</v>
      </c>
    </row>
    <row r="3">
      <c r="A3" t="inlineStr">
        <is>
          <t xml:space="preserve">Sustainable ROE</t>
        </is>
      </c>
      <c r="B3" s="6">
        <v>0.1564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3412.0</v>
      </c>
    </row>
    <row r="9">
      <c r="A9" t="inlineStr">
        <is>
          <t xml:space="preserve">Share price</t>
        </is>
      </c>
      <c r="B9" s="5">
        <v>120.05</v>
      </c>
    </row>
    <row r="10"/>
    <row r="11">
      <c r="A11" t="inlineStr">
        <is>
          <t xml:space="preserve">Book value / share  = equity / shares</t>
        </is>
      </c>
      <c r="B11" s="2">
        <f>B2/B8</f>
        <v>65.89</v>
      </c>
    </row>
    <row r="12">
      <c r="A12" t="inlineStr">
        <is>
          <t xml:space="preserve">Market cap  = price × shares</t>
        </is>
      </c>
      <c r="B12" s="4">
        <f>B9*B8</f>
        <v>409610.6</v>
      </c>
    </row>
    <row r="13">
      <c r="A13" t="inlineStr">
        <is>
          <t xml:space="preserve">Current P/B  = mcap / book</t>
        </is>
      </c>
      <c r="B13" s="2">
        <f>B12/B2</f>
        <v>1.8219953090172645</v>
      </c>
    </row>
    <row r="14">
      <c r="A14" t="inlineStr">
        <is>
          <t xml:space="preserve">Justified P/B  = (ROE−g)/(Ke−g)</t>
        </is>
      </c>
      <c r="B14" s="2">
        <f>(B3-B6)/(B4-B6)</f>
        <v>1.9446153846153846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224814.3</v>
      </c>
      <c r="C4" s="3">
        <f>Inputs!$B$3-Inputs!$B$4</f>
        <v>0.06140000000000001</v>
      </c>
      <c r="D4" s="2">
        <f>B4*C4</f>
        <v>13803.598020000001</v>
      </c>
      <c r="E4" s="3">
        <f>1/(1+Inputs!$B$4)^A4</f>
        <v>0.9132420091324202</v>
      </c>
      <c r="F4" s="2">
        <f>D4*E4</f>
        <v>12606.025589041097</v>
      </c>
    </row>
    <row r="5">
      <c r="A5" s="4">
        <v>2.0</v>
      </c>
      <c r="B5" s="2">
        <f>B4*(1+Inputs!$B$6)</f>
        <v>231558.729</v>
      </c>
      <c r="C5" s="3">
        <f>Inputs!$B$3-Inputs!$B$4</f>
        <v>0.06140000000000001</v>
      </c>
      <c r="D5" s="2">
        <f>B5*C5</f>
        <v>14217.705960600002</v>
      </c>
      <c r="E5" s="3">
        <f>1/(1+Inputs!$B$4)^A5</f>
        <v>0.8340109672442193</v>
      </c>
      <c r="F5" s="2">
        <f>D5*E5</f>
        <v>11857.72270019391</v>
      </c>
    </row>
    <row r="6">
      <c r="A6" s="4">
        <v>3.0</v>
      </c>
      <c r="B6" s="2">
        <f>B5*(1+Inputs!$B$6)</f>
        <v>238505.49087</v>
      </c>
      <c r="C6" s="3">
        <f>Inputs!$B$3-Inputs!$B$4</f>
        <v>0.06140000000000001</v>
      </c>
      <c r="D6" s="2">
        <f>B6*C6</f>
        <v>14644.237139418003</v>
      </c>
      <c r="E6" s="3">
        <f>1/(1+Inputs!$B$4)^A6</f>
        <v>0.7616538513645839</v>
      </c>
      <c r="F6" s="2">
        <f>D6*E6</f>
        <v>11153.839617533999</v>
      </c>
    </row>
    <row r="7">
      <c r="A7" s="4">
        <v>4.0</v>
      </c>
      <c r="B7" s="2">
        <f>B6*(1+Inputs!$B$6)</f>
        <v>245660.65559610003</v>
      </c>
      <c r="C7" s="3">
        <f>Inputs!$B$3-Inputs!$B$4</f>
        <v>0.06140000000000001</v>
      </c>
      <c r="D7" s="2">
        <f>B7*C7</f>
        <v>15083.564253600543</v>
      </c>
      <c r="E7" s="3">
        <f>1/(1+Inputs!$B$4)^A7</f>
        <v>0.6955742934836383</v>
      </c>
      <c r="F7" s="2">
        <f>D7*E7</f>
        <v>10491.73954891326</v>
      </c>
    </row>
    <row r="8">
      <c r="A8" s="4">
        <v>5.0</v>
      </c>
      <c r="B8" s="2">
        <f>B7*(1+Inputs!$B$6)</f>
        <v>253030.47526398304</v>
      </c>
      <c r="C8" s="3">
        <f>Inputs!$B$3-Inputs!$B$4</f>
        <v>0.06140000000000001</v>
      </c>
      <c r="D8" s="2">
        <f>B8*C8</f>
        <v>15536.071181208561</v>
      </c>
      <c r="E8" s="3">
        <f>1/(1+Inputs!$B$4)^A8</f>
        <v>0.6352276652818615</v>
      </c>
      <c r="F8" s="2">
        <f>D8*E8</f>
        <v>9868.942224091927</v>
      </c>
    </row>
    <row r="9">
      <c r="A9" s="4">
        <v>6.0</v>
      </c>
      <c r="B9" s="2">
        <f>B8*(1+Inputs!$B$6)</f>
        <v>260621.38952190254</v>
      </c>
      <c r="C9" s="3">
        <f>Inputs!$B$3-Inputs!$B$4</f>
        <v>0.06140000000000001</v>
      </c>
      <c r="D9" s="2">
        <f>B9*C9</f>
        <v>16002.153316644819</v>
      </c>
      <c r="E9" s="3">
        <f>1/(1+Inputs!$B$4)^A9</f>
        <v>0.5801165892985036</v>
      </c>
      <c r="F9" s="2">
        <f>D9*E9</f>
        <v>9283.11460348373</v>
      </c>
    </row>
    <row r="10">
      <c r="A10" s="4">
        <v>7.0</v>
      </c>
      <c r="B10" s="2">
        <f>B9*(1+Inputs!$B$6)</f>
        <v>268440.03120755963</v>
      </c>
      <c r="C10" s="3">
        <f>Inputs!$B$3-Inputs!$B$4</f>
        <v>0.06140000000000001</v>
      </c>
      <c r="D10" s="2">
        <f>B10*C10</f>
        <v>16482.217916144164</v>
      </c>
      <c r="E10" s="3">
        <f>1/(1+Inputs!$B$4)^A10</f>
        <v>0.5297868395420124</v>
      </c>
      <c r="F10" s="2">
        <f>D10*E10</f>
        <v>8732.062138436751</v>
      </c>
    </row>
    <row r="11">
      <c r="A11" s="4">
        <v>8.0</v>
      </c>
      <c r="B11" s="2">
        <f>B10*(1+Inputs!$B$6)</f>
        <v>276493.23214378644</v>
      </c>
      <c r="C11" s="3">
        <f>Inputs!$B$3-Inputs!$B$4</f>
        <v>0.06140000000000001</v>
      </c>
      <c r="D11" s="2">
        <f>B11*C11</f>
        <v>16976.68445362849</v>
      </c>
      <c r="E11" s="3">
        <f>1/(1+Inputs!$B$4)^A11</f>
        <v>0.4838235977552625</v>
      </c>
      <c r="F11" s="2">
        <f>D11*E11</f>
        <v>8213.72055031037</v>
      </c>
    </row>
    <row r="12">
      <c r="A12" s="4">
        <v>9.0</v>
      </c>
      <c r="B12" s="2">
        <f>B11*(1+Inputs!$B$6)</f>
        <v>284788.02910810005</v>
      </c>
      <c r="C12" s="3">
        <f>Inputs!$B$3-Inputs!$B$4</f>
        <v>0.06140000000000001</v>
      </c>
      <c r="D12" s="2">
        <f>B12*C12</f>
        <v>17485.984987237345</v>
      </c>
      <c r="E12" s="3">
        <f>1/(1+Inputs!$B$4)^A12</f>
        <v>0.4418480344796918</v>
      </c>
      <c r="F12" s="2">
        <f>D12*E12</f>
        <v>7726.148097552219</v>
      </c>
    </row>
    <row r="13">
      <c r="A13" s="4">
        <v>10.0</v>
      </c>
      <c r="B13" s="2">
        <f>B12*(1+Inputs!$B$6)</f>
        <v>293331.66998134303</v>
      </c>
      <c r="C13" s="3">
        <f>Inputs!$B$3-Inputs!$B$4</f>
        <v>0.06140000000000001</v>
      </c>
      <c r="D13" s="2">
        <f>B13*C13</f>
        <v>18010.564536854465</v>
      </c>
      <c r="E13" s="3">
        <f>1/(1+Inputs!$B$4)^A13</f>
        <v>0.40351418673944456</v>
      </c>
      <c r="F13" s="2">
        <f>D13*E13</f>
        <v>7267.51830180711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224814.3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120.05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0.1484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145.0</v>
      </c>
      <c r="C4" s="3">
        <v>0.173</v>
      </c>
      <c r="D4" s="3">
        <v>0.3</v>
      </c>
      <c r="E4" s="3">
        <v>0.2078</v>
      </c>
    </row>
    <row r="5">
      <c r="A5" t="inlineStr">
        <is>
          <t xml:space="preserve">Base</t>
        </is>
      </c>
      <c r="B5" s="2">
        <v>125.0</v>
      </c>
      <c r="C5" s="3">
        <v>0.1533</v>
      </c>
      <c r="D5" s="3">
        <v>0.45</v>
      </c>
      <c r="E5" s="3">
        <v>0.0412</v>
      </c>
    </row>
    <row r="6">
      <c r="A6" t="inlineStr">
        <is>
          <t xml:space="preserve">Bear</t>
        </is>
      </c>
      <c r="B6" s="2">
        <v>100.0</v>
      </c>
      <c r="C6" s="3">
        <v>0.1286</v>
      </c>
      <c r="D6" s="3">
        <v>0.25</v>
      </c>
      <c r="E6" s="3">
        <v>-0.167</v>
      </c>
    </row>
    <row r="7">
      <c r="A7" t="inlineStr" s="1">
        <is>
          <t xml:space="preserve">E[r] (probability-weighted)</t>
        </is>
      </c>
      <c r="E7" s="3">
        <v>0.0392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92.246</v>
      </c>
      <c r="C4" s="4">
        <v>144.958</v>
      </c>
      <c r="D4" s="4">
        <v>197.67</v>
      </c>
      <c r="E4" s="4">
        <v>250.382</v>
      </c>
      <c r="F4" s="4">
        <v>303.094</v>
      </c>
      <c r="G4" s="4">
        <v>355.806</v>
      </c>
      <c r="H4" s="4">
        <v>408.518</v>
      </c>
    </row>
    <row r="5">
      <c r="A5" t="inlineStr" s="1">
        <is>
          <t xml:space="preserve">8.75%</t>
        </is>
      </c>
      <c r="B5" s="4">
        <v>80.2139</v>
      </c>
      <c r="C5" s="4">
        <v>126.0504</v>
      </c>
      <c r="D5" s="4">
        <v>171.887</v>
      </c>
      <c r="E5" s="4">
        <v>217.7235</v>
      </c>
      <c r="F5" s="4">
        <v>263.56</v>
      </c>
      <c r="G5" s="4">
        <v>309.3965</v>
      </c>
      <c r="H5" s="4">
        <v>355.233</v>
      </c>
    </row>
    <row r="6">
      <c r="A6" t="inlineStr" s="1">
        <is>
          <t xml:space="preserve">9.50%</t>
        </is>
      </c>
      <c r="B6" s="4">
        <v>70.9585</v>
      </c>
      <c r="C6" s="4">
        <v>111.5062</v>
      </c>
      <c r="D6" s="4">
        <v>152.0538</v>
      </c>
      <c r="E6" s="4">
        <v>192.6015</v>
      </c>
      <c r="F6" s="4">
        <v>233.1492</v>
      </c>
      <c r="G6" s="4">
        <v>273.6969</v>
      </c>
      <c r="H6" s="4">
        <v>314.2446</v>
      </c>
    </row>
    <row r="7">
      <c r="A7" t="inlineStr" s="1">
        <is>
          <t xml:space="preserve">10.25%</t>
        </is>
      </c>
      <c r="B7" s="4">
        <v>63.6179</v>
      </c>
      <c r="C7" s="4">
        <v>99.971</v>
      </c>
      <c r="D7" s="4">
        <v>136.3241</v>
      </c>
      <c r="E7" s="4">
        <v>172.6772</v>
      </c>
      <c r="F7" s="4">
        <v>209.0303</v>
      </c>
      <c r="G7" s="4">
        <v>245.3834</v>
      </c>
      <c r="H7" s="4">
        <v>281.7366</v>
      </c>
    </row>
    <row r="8">
      <c r="A8" t="inlineStr" s="1">
        <is>
          <t xml:space="preserve">11.00%</t>
        </is>
      </c>
      <c r="B8" s="4">
        <v>57.6538</v>
      </c>
      <c r="C8" s="4">
        <v>90.5988</v>
      </c>
      <c r="D8" s="4">
        <v>123.5437</v>
      </c>
      <c r="E8" s="4">
        <v>156.4887</v>
      </c>
      <c r="F8" s="4">
        <v>189.4338</v>
      </c>
      <c r="G8" s="4">
        <v>222.3788</v>
      </c>
      <c r="H8" s="4">
        <v>255.3238</v>
      </c>
    </row>
    <row r="9"/>
    <row r="10">
      <c r="A10" t="inlineStr">
        <is>
          <t xml:space="preserve">Bold cells ≥ current price (120.05). Dominated by cost of equity and sustainable ROE.</t>
        </is>
      </c>
    </row>
  </sheetData>
</worksheet>
</file>