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Multiconsult (MULTI.OL)</t>
        </is>
      </c>
    </row>
    <row r="2">
      <c r="A2" t="inlineStr">
        <is>
          <t xml:space="preserve">operating frame (NOPAT / Invested Capital) · NOK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0.1016</v>
      </c>
    </row>
    <row r="6">
      <c r="A6" t="inlineStr">
        <is>
          <t xml:space="preserve">No-growth value / share</t>
        </is>
      </c>
      <c r="B6" s="2">
        <v>91.618</v>
      </c>
    </row>
    <row r="7">
      <c r="A7" t="inlineStr">
        <is>
          <t xml:space="preserve">ROIC</t>
        </is>
      </c>
      <c r="B7" s="3">
        <v>0.1069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2.69</v>
      </c>
    </row>
    <row r="10">
      <c r="A10" t="inlineStr">
        <is>
          <t xml:space="preserve">Economic Profit / EVA</t>
        </is>
      </c>
      <c r="B10" s="2">
        <v>69.86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277.5</v>
      </c>
    </row>
    <row r="3">
      <c r="A3" t="inlineStr">
        <is>
          <t xml:space="preserve">ROIC</t>
        </is>
      </c>
      <c r="B3" s="6">
        <v>0.1069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1279.6</v>
      </c>
    </row>
    <row r="8">
      <c r="A8" t="inlineStr">
        <is>
          <t xml:space="preserve">Shares (m)</t>
        </is>
      </c>
      <c r="B8" s="5">
        <v>27.559</v>
      </c>
    </row>
    <row r="9">
      <c r="A9" t="inlineStr">
        <is>
          <t xml:space="preserve">Share price</t>
        </is>
      </c>
      <c r="B9" s="5">
        <v>154.6</v>
      </c>
    </row>
    <row r="10">
      <c r="A10" t="inlineStr">
        <is>
          <t xml:space="preserve">Stage-1 growth g (engine driver)</t>
        </is>
      </c>
      <c r="B10" s="6">
        <v>0.1016</v>
      </c>
    </row>
    <row r="11"/>
    <row r="12">
      <c r="A12" t="inlineStr">
        <is>
          <t xml:space="preserve">Invested Capital  = NOPAT / ROIC</t>
        </is>
      </c>
      <c r="B12" s="2">
        <f>B2/B3</f>
        <v>2595.5</v>
      </c>
    </row>
    <row r="13">
      <c r="A13" t="inlineStr">
        <is>
          <t xml:space="preserve">Market cap  = price × shares</t>
        </is>
      </c>
      <c r="B13" s="4">
        <f>B9*B8</f>
        <v>4260.6214</v>
      </c>
    </row>
    <row r="14">
      <c r="A14" t="inlineStr">
        <is>
          <t xml:space="preserve">Enterprise value  = mcap + net debt</t>
        </is>
      </c>
      <c r="B14" s="4">
        <f>B13+B7</f>
        <v>5540.2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277.5</v>
      </c>
    </row>
    <row r="4">
      <c r="A4" t="inlineStr">
        <is>
          <t xml:space="preserve">Invested Capital</t>
        </is>
      </c>
      <c r="B4" s="2">
        <f>Inputs!B12</f>
        <v>2595.5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207.64000000000001</v>
      </c>
    </row>
    <row r="7">
      <c r="A7" t="inlineStr">
        <is>
          <t xml:space="preserve">Economic Profit (EVA)  = NOPAT − charge</t>
        </is>
      </c>
      <c r="B7" s="2">
        <f>Inputs!B2-Inputs!B12*Inputs!B4</f>
        <v>69.85999999999999</v>
      </c>
    </row>
    <row r="8">
      <c r="A8" t="inlineStr">
        <is>
          <t xml:space="preserve">ROIC</t>
        </is>
      </c>
      <c r="B8" s="3">
        <f>Inputs!B3</f>
        <v>0.1069</v>
      </c>
    </row>
    <row r="9">
      <c r="A9" t="inlineStr">
        <is>
          <t xml:space="preserve">ROIC − WACC spread</t>
        </is>
      </c>
      <c r="B9" s="3">
        <f>Inputs!B3-Inputs!B4</f>
        <v>0.026899999999999993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305.69399999999996</v>
      </c>
      <c r="C4" s="3">
        <f>Inputs!$B$10/Inputs!$B$3</f>
        <v>0.95</v>
      </c>
      <c r="D4" s="2">
        <f>B4*(1-C4)</f>
        <v>15.284700000000011</v>
      </c>
      <c r="E4" s="3">
        <f>1/(1+Inputs!$B$4)^A4</f>
        <v>0.9259259259259258</v>
      </c>
      <c r="F4" s="2">
        <f>D4*E4</f>
        <v>14.152500000000009</v>
      </c>
    </row>
    <row r="5">
      <c r="A5" s="4">
        <v>2.0</v>
      </c>
      <c r="B5" s="2">
        <f>B4*(1+Inputs!$B$10)</f>
        <v>336.75251039999995</v>
      </c>
      <c r="C5" s="3">
        <f>Inputs!$B$10/Inputs!$B$3</f>
        <v>0.95</v>
      </c>
      <c r="D5" s="2">
        <f>B5*(1-C5)</f>
        <v>16.837625520000014</v>
      </c>
      <c r="E5" s="3">
        <f>1/(1+Inputs!$B$4)^A5</f>
        <v>0.8573388203017832</v>
      </c>
      <c r="F5" s="2">
        <f>D5*E5</f>
        <v>14.435550000000012</v>
      </c>
    </row>
    <row r="6">
      <c r="A6" s="4">
        <v>3.0</v>
      </c>
      <c r="B6" s="2">
        <f>B5*(1+Inputs!$B$10)</f>
        <v>370.9665654566399</v>
      </c>
      <c r="C6" s="3">
        <f>Inputs!$B$10/Inputs!$B$3</f>
        <v>0.95</v>
      </c>
      <c r="D6" s="2">
        <f>B6*(1-C6)</f>
        <v>18.548328272832013</v>
      </c>
      <c r="E6" s="3">
        <f>1/(1+Inputs!$B$4)^A6</f>
        <v>0.7938322410201696</v>
      </c>
      <c r="F6" s="2">
        <f>D6*E6</f>
        <v>14.724261000000007</v>
      </c>
    </row>
    <row r="7">
      <c r="A7" s="4">
        <v>4.0</v>
      </c>
      <c r="B7" s="2">
        <f>B6*(1+Inputs!$B$10)</f>
        <v>408.6567685070345</v>
      </c>
      <c r="C7" s="3">
        <f>Inputs!$B$10/Inputs!$B$3</f>
        <v>0.95</v>
      </c>
      <c r="D7" s="2">
        <f>B7*(1-C7)</f>
        <v>20.432838425351743</v>
      </c>
      <c r="E7" s="3">
        <f>1/(1+Inputs!$B$4)^A7</f>
        <v>0.7350298527964533</v>
      </c>
      <c r="F7" s="2">
        <f>D7*E7</f>
        <v>15.018746220000006</v>
      </c>
    </row>
    <row r="8">
      <c r="A8" s="4">
        <v>5.0</v>
      </c>
      <c r="B8" s="2">
        <f>B7*(1+Inputs!$B$10)</f>
        <v>450.1762961873492</v>
      </c>
      <c r="C8" s="3">
        <f>Inputs!$B$10/Inputs!$B$3</f>
        <v>0.95</v>
      </c>
      <c r="D8" s="2">
        <f>B8*(1-C8)</f>
        <v>22.50881480936748</v>
      </c>
      <c r="E8" s="3">
        <f>1/(1+Inputs!$B$4)^A8</f>
        <v>0.6805831970337529</v>
      </c>
      <c r="F8" s="2">
        <f>D8*E8</f>
        <v>15.319121144400002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154.6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0.1016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175.0</v>
      </c>
      <c r="C4" s="3">
        <v>0.1016</v>
      </c>
      <c r="D4" s="3">
        <v>0.3</v>
      </c>
      <c r="E4" s="3">
        <v>0.132</v>
      </c>
    </row>
    <row r="5">
      <c r="A5" t="inlineStr">
        <is>
          <t xml:space="preserve">Base</t>
        </is>
      </c>
      <c r="B5" s="2">
        <v>135.0</v>
      </c>
      <c r="C5" s="3">
        <v>0.1016</v>
      </c>
      <c r="D5" s="3">
        <v>0.4</v>
      </c>
      <c r="E5" s="3">
        <v>-0.1268</v>
      </c>
    </row>
    <row r="6">
      <c r="A6" t="inlineStr">
        <is>
          <t xml:space="preserve">Bear</t>
        </is>
      </c>
      <c r="B6" s="2">
        <v>110.0</v>
      </c>
      <c r="C6" s="3">
        <v>0.08</v>
      </c>
      <c r="D6" s="3">
        <v>0.3</v>
      </c>
      <c r="E6" s="3">
        <v>-0.2885</v>
      </c>
    </row>
    <row r="7">
      <c r="A7" t="inlineStr" s="1">
        <is>
          <t xml:space="preserve">E[r] (probability-weighted)</t>
        </is>
      </c>
      <c r="E7" s="3">
        <v>-0.0977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139.6986</v>
      </c>
      <c r="C4" s="4">
        <v>153.6341</v>
      </c>
      <c r="D4" s="4">
        <v>163.404</v>
      </c>
      <c r="E4" s="4">
        <v>178.7854</v>
      </c>
      <c r="F4" s="4">
        <v>189.5258</v>
      </c>
      <c r="G4" s="4">
        <v>218.0695</v>
      </c>
    </row>
    <row r="5">
      <c r="A5" t="inlineStr" s="1">
        <is>
          <t xml:space="preserve">7.25%</t>
        </is>
      </c>
      <c r="B5" s="4">
        <v>111.8939</v>
      </c>
      <c r="C5" s="4">
        <v>121.7004</v>
      </c>
      <c r="D5" s="4">
        <v>128.4522</v>
      </c>
      <c r="E5" s="4">
        <v>138.8786</v>
      </c>
      <c r="F5" s="4">
        <v>146.0123</v>
      </c>
      <c r="G5" s="4">
        <v>164.3821</v>
      </c>
    </row>
    <row r="6">
      <c r="A6" t="inlineStr" s="1">
        <is>
          <t xml:space="preserve">8.00%</t>
        </is>
      </c>
      <c r="B6" s="4">
        <v>91.6197</v>
      </c>
      <c r="C6" s="4">
        <v>98.4876</v>
      </c>
      <c r="D6" s="4">
        <v>103.0951</v>
      </c>
      <c r="E6" s="4">
        <v>110.0073</v>
      </c>
      <c r="F6" s="4">
        <v>114.5872</v>
      </c>
      <c r="G6" s="4">
        <v>125.7704</v>
      </c>
    </row>
    <row r="7">
      <c r="A7" t="inlineStr" s="1">
        <is>
          <t xml:space="preserve">8.75%</t>
        </is>
      </c>
      <c r="B7" s="4">
        <v>76.1672</v>
      </c>
      <c r="C7" s="4">
        <v>80.8556</v>
      </c>
      <c r="D7" s="4">
        <v>83.8761</v>
      </c>
      <c r="E7" s="4">
        <v>88.1923</v>
      </c>
      <c r="F7" s="4">
        <v>90.8896</v>
      </c>
      <c r="G7" s="4">
        <v>96.7888</v>
      </c>
    </row>
    <row r="8">
      <c r="A8" t="inlineStr" s="1">
        <is>
          <t xml:space="preserve">9.50%</t>
        </is>
      </c>
      <c r="B8" s="4">
        <v>63.9884</v>
      </c>
      <c r="C8" s="4">
        <v>67.0102</v>
      </c>
      <c r="D8" s="4">
        <v>68.8199</v>
      </c>
      <c r="E8" s="4">
        <v>71.1603</v>
      </c>
      <c r="F8" s="4">
        <v>72.4277</v>
      </c>
      <c r="G8" s="4">
        <v>74.3264</v>
      </c>
    </row>
    <row r="9"/>
    <row r="10">
      <c r="A10" t="inlineStr">
        <is>
          <t xml:space="preserve">Bold cells ≥ current price (154.6). The conclusion is dominated by WACC and growth.</t>
        </is>
      </c>
    </row>
  </sheetData>
</worksheet>
</file>