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Kongsberg Maritime (KMAR.OL)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-0.0627</v>
      </c>
    </row>
    <row r="6">
      <c r="A6" t="inlineStr">
        <is>
          <t xml:space="preserve">No-growth value / share</t>
        </is>
      </c>
      <c r="B6" s="2">
        <v>69.29</v>
      </c>
    </row>
    <row r="7">
      <c r="A7" t="inlineStr">
        <is>
          <t xml:space="preserve">ROIC</t>
        </is>
      </c>
      <c r="B7" s="3">
        <v>0.5075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42.75</v>
      </c>
    </row>
    <row r="10">
      <c r="A10" t="inlineStr">
        <is>
          <t xml:space="preserve">Economic Profit / EVA</t>
        </is>
      </c>
      <c r="B10" s="2">
        <v>3279.84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3893.6</v>
      </c>
    </row>
    <row r="3">
      <c r="A3" t="inlineStr">
        <is>
          <t xml:space="preserve">ROIC</t>
        </is>
      </c>
      <c r="B3" s="6">
        <v>0.5075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1550.0</v>
      </c>
    </row>
    <row r="8">
      <c r="A8" t="inlineStr">
        <is>
          <t xml:space="preserve">Shares (m)</t>
        </is>
      </c>
      <c r="B8" s="5">
        <v>879.6092</v>
      </c>
    </row>
    <row r="9">
      <c r="A9" t="inlineStr">
        <is>
          <t xml:space="preserve">Share price</t>
        </is>
      </c>
      <c r="B9" s="5">
        <v>53.43</v>
      </c>
    </row>
    <row r="10">
      <c r="A10" t="inlineStr">
        <is>
          <t xml:space="preserve">Stage-1 growth g (engine driver)</t>
        </is>
      </c>
      <c r="B10" s="6">
        <v>-0.0627</v>
      </c>
    </row>
    <row r="11"/>
    <row r="12">
      <c r="A12" t="inlineStr">
        <is>
          <t xml:space="preserve">Invested Capital  = NOPAT / ROIC</t>
        </is>
      </c>
      <c r="B12" s="2">
        <f>B2/B3</f>
        <v>7672.0</v>
      </c>
    </row>
    <row r="13">
      <c r="A13" t="inlineStr">
        <is>
          <t xml:space="preserve">Market cap  = price × shares</t>
        </is>
      </c>
      <c r="B13" s="4">
        <f>B9*B8</f>
        <v>46997.519556</v>
      </c>
    </row>
    <row r="14">
      <c r="A14" t="inlineStr">
        <is>
          <t xml:space="preserve">Enterprise value  = mcap + net debt</t>
        </is>
      </c>
      <c r="B14" s="4">
        <f>B13+B7</f>
        <v>48547.5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3893.6</v>
      </c>
    </row>
    <row r="4">
      <c r="A4" t="inlineStr">
        <is>
          <t xml:space="preserve">Invested Capital</t>
        </is>
      </c>
      <c r="B4" s="2">
        <f>Inputs!B12</f>
        <v>7672.0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613.76</v>
      </c>
    </row>
    <row r="7">
      <c r="A7" t="inlineStr">
        <is>
          <t xml:space="preserve">Economic Profit (EVA)  = NOPAT − charge</t>
        </is>
      </c>
      <c r="B7" s="2">
        <f>Inputs!B2-Inputs!B12*Inputs!B4</f>
        <v>3279.84</v>
      </c>
    </row>
    <row r="8">
      <c r="A8" t="inlineStr">
        <is>
          <t xml:space="preserve">ROIC</t>
        </is>
      </c>
      <c r="B8" s="3">
        <f>Inputs!B3</f>
        <v>0.5075</v>
      </c>
    </row>
    <row r="9">
      <c r="A9" t="inlineStr">
        <is>
          <t xml:space="preserve">ROIC − WACC spread</t>
        </is>
      </c>
      <c r="B9" s="3">
        <f>Inputs!B3-Inputs!B4</f>
        <v>0.42749999999999994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3649.47128</v>
      </c>
      <c r="C4" s="3">
        <f>Inputs!$B$10/Inputs!$B$3</f>
        <v>0.0</v>
      </c>
      <c r="D4" s="2">
        <f>B4*(1-C4)</f>
        <v>3649.47128</v>
      </c>
      <c r="E4" s="3">
        <f>1/(1+Inputs!$B$4)^A4</f>
        <v>0.9259259259259258</v>
      </c>
      <c r="F4" s="2">
        <f>D4*E4</f>
        <v>3379.1400740740737</v>
      </c>
    </row>
    <row r="5">
      <c r="A5" s="4">
        <v>2.0</v>
      </c>
      <c r="B5" s="2">
        <f>B4*(1+Inputs!$B$10)</f>
        <v>3420.6494307440003</v>
      </c>
      <c r="C5" s="3">
        <f>Inputs!$B$10/Inputs!$B$3</f>
        <v>0.0</v>
      </c>
      <c r="D5" s="2">
        <f>B5*(1-C5)</f>
        <v>3420.6494307440003</v>
      </c>
      <c r="E5" s="3">
        <f>1/(1+Inputs!$B$4)^A5</f>
        <v>0.8573388203017832</v>
      </c>
      <c r="F5" s="2">
        <f>D5*E5</f>
        <v>2932.6555476200274</v>
      </c>
    </row>
    <row r="6">
      <c r="A6" s="4">
        <v>3.0</v>
      </c>
      <c r="B6" s="2">
        <f>B5*(1+Inputs!$B$10)</f>
        <v>3206.1747114363516</v>
      </c>
      <c r="C6" s="3">
        <f>Inputs!$B$10/Inputs!$B$3</f>
        <v>0.0</v>
      </c>
      <c r="D6" s="2">
        <f>B6*(1-C6)</f>
        <v>3206.1747114363516</v>
      </c>
      <c r="E6" s="3">
        <f>1/(1+Inputs!$B$4)^A6</f>
        <v>0.7938322410201696</v>
      </c>
      <c r="F6" s="2">
        <f>D6*E6</f>
        <v>2545.1648562817145</v>
      </c>
    </row>
    <row r="7">
      <c r="A7" s="4">
        <v>4.0</v>
      </c>
      <c r="B7" s="2">
        <f>B6*(1+Inputs!$B$10)</f>
        <v>3005.1475570292923</v>
      </c>
      <c r="C7" s="3">
        <f>Inputs!$B$10/Inputs!$B$3</f>
        <v>0.0</v>
      </c>
      <c r="D7" s="2">
        <f>B7*(1-C7)</f>
        <v>3005.1475570292923</v>
      </c>
      <c r="E7" s="3">
        <f>1/(1+Inputs!$B$4)^A7</f>
        <v>0.7350298527964533</v>
      </c>
      <c r="F7" s="2">
        <f>D7*E7</f>
        <v>2208.873166474862</v>
      </c>
    </row>
    <row r="8">
      <c r="A8" s="4">
        <v>5.0</v>
      </c>
      <c r="B8" s="2">
        <f>B7*(1+Inputs!$B$10)</f>
        <v>2816.7248052035557</v>
      </c>
      <c r="C8" s="3">
        <f>Inputs!$B$10/Inputs!$B$3</f>
        <v>0.0</v>
      </c>
      <c r="D8" s="2">
        <f>B8*(1-C8)</f>
        <v>2816.7248052035557</v>
      </c>
      <c r="E8" s="3">
        <f>1/(1+Inputs!$B$4)^A8</f>
        <v>0.6805831970337529</v>
      </c>
      <c r="F8" s="2">
        <f>D8*E8</f>
        <v>1917.0155730897109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53.43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-0.0627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0.0653</v>
      </c>
      <c r="D4" s="3">
        <v>0.35</v>
      </c>
      <c r="E4" s="3">
        <v>0.6844</v>
      </c>
    </row>
    <row r="5">
      <c r="A5" t="inlineStr">
        <is>
          <t xml:space="preserve">Base</t>
        </is>
      </c>
      <c r="B5" s="2">
        <v>70.0</v>
      </c>
      <c r="C5" s="3">
        <v>0.0025</v>
      </c>
      <c r="D5" s="3">
        <v>0.4</v>
      </c>
      <c r="E5" s="3">
        <v>0.3101</v>
      </c>
    </row>
    <row r="6">
      <c r="A6" t="inlineStr">
        <is>
          <t xml:space="preserve">Bear</t>
        </is>
      </c>
      <c r="B6" s="2">
        <v>50.0</v>
      </c>
      <c r="C6" s="3">
        <v>-0.0784</v>
      </c>
      <c r="D6" s="3">
        <v>0.25</v>
      </c>
      <c r="E6" s="3">
        <v>-0.0642</v>
      </c>
    </row>
    <row r="7">
      <c r="A7" t="inlineStr" s="1">
        <is>
          <t xml:space="preserve">E[r] (probability-weighted)</t>
        </is>
      </c>
      <c r="E7" s="3">
        <v>0.3476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95.3446</v>
      </c>
      <c r="C4" s="4">
        <v>108.3451</v>
      </c>
      <c r="D4" s="4">
        <v>117.8206</v>
      </c>
      <c r="E4" s="4">
        <v>133.3374</v>
      </c>
      <c r="F4" s="4">
        <v>144.6059</v>
      </c>
      <c r="G4" s="4">
        <v>176.3007</v>
      </c>
    </row>
    <row r="5">
      <c r="A5" t="inlineStr" s="1">
        <is>
          <t xml:space="preserve">7.25%</t>
        </is>
      </c>
      <c r="B5" s="4">
        <v>80.2646</v>
      </c>
      <c r="C5" s="4">
        <v>90.9047</v>
      </c>
      <c r="D5" s="4">
        <v>98.6482</v>
      </c>
      <c r="E5" s="4">
        <v>111.3104</v>
      </c>
      <c r="F5" s="4">
        <v>120.4935</v>
      </c>
      <c r="G5" s="4">
        <v>146.2753</v>
      </c>
    </row>
    <row r="6">
      <c r="A6" t="inlineStr" s="1">
        <is>
          <t xml:space="preserve">8.00%</t>
        </is>
      </c>
      <c r="B6" s="4">
        <v>69.29</v>
      </c>
      <c r="C6" s="4">
        <v>78.2224</v>
      </c>
      <c r="D6" s="4">
        <v>84.7133</v>
      </c>
      <c r="E6" s="4">
        <v>95.3119</v>
      </c>
      <c r="F6" s="4">
        <v>102.9877</v>
      </c>
      <c r="G6" s="4">
        <v>124.4983</v>
      </c>
    </row>
    <row r="7">
      <c r="A7" t="inlineStr" s="1">
        <is>
          <t xml:space="preserve">8.75%</t>
        </is>
      </c>
      <c r="B7" s="4">
        <v>60.9431</v>
      </c>
      <c r="C7" s="4">
        <v>68.5853</v>
      </c>
      <c r="D7" s="4">
        <v>74.1301</v>
      </c>
      <c r="E7" s="4">
        <v>83.1707</v>
      </c>
      <c r="F7" s="4">
        <v>89.7091</v>
      </c>
      <c r="G7" s="4">
        <v>107.998</v>
      </c>
    </row>
    <row r="8">
      <c r="A8" t="inlineStr" s="1">
        <is>
          <t xml:space="preserve">9.50%</t>
        </is>
      </c>
      <c r="B8" s="4">
        <v>54.3795</v>
      </c>
      <c r="C8" s="4">
        <v>61.0144</v>
      </c>
      <c r="D8" s="4">
        <v>65.821</v>
      </c>
      <c r="E8" s="4">
        <v>73.6463</v>
      </c>
      <c r="F8" s="4">
        <v>79.2979</v>
      </c>
      <c r="G8" s="4">
        <v>95.0764</v>
      </c>
    </row>
    <row r="9"/>
    <row r="10">
      <c r="A10" t="inlineStr">
        <is>
          <t xml:space="preserve">Bold cells ≥ current price (53.43). The conclusion is dominated by WACC and growth.</t>
        </is>
      </c>
    </row>
  </sheetData>
</worksheet>
</file>