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Jyske Bank (JYSK.CO)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0.0974</v>
      </c>
    </row>
    <row r="6">
      <c r="A6" t="inlineStr">
        <is>
          <t xml:space="preserve">Book value / share</t>
        </is>
      </c>
      <c r="B6" s="2">
        <v>885.7</v>
      </c>
    </row>
    <row r="7">
      <c r="A7" t="inlineStr">
        <is>
          <t xml:space="preserve">Sustainable ROE (observed)</t>
        </is>
      </c>
      <c r="B7" s="3">
        <v>0.0968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0.18</v>
      </c>
    </row>
    <row r="10">
      <c r="A10" t="inlineStr">
        <is>
          <t xml:space="preserve">Current P/B</t>
        </is>
      </c>
      <c r="B10" s="2">
        <v>1.0365</v>
      </c>
    </row>
    <row r="11">
      <c r="A11" t="inlineStr">
        <is>
          <t xml:space="preserve">Justified P/B</t>
        </is>
      </c>
      <c r="B11" s="2">
        <v>1.028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51052.0</v>
      </c>
    </row>
    <row r="3">
      <c r="A3" t="inlineStr">
        <is>
          <t xml:space="preserve">Sustainable ROE</t>
        </is>
      </c>
      <c r="B3" s="6">
        <v>0.0968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57.64</v>
      </c>
    </row>
    <row r="9">
      <c r="A9" t="inlineStr">
        <is>
          <t xml:space="preserve">Share price</t>
        </is>
      </c>
      <c r="B9" s="5">
        <v>918.0</v>
      </c>
    </row>
    <row r="10"/>
    <row r="11">
      <c r="A11" t="inlineStr">
        <is>
          <t xml:space="preserve">Book value / share  = equity / shares</t>
        </is>
      </c>
      <c r="B11" s="2">
        <f>B2/B8</f>
        <v>885.7</v>
      </c>
    </row>
    <row r="12">
      <c r="A12" t="inlineStr">
        <is>
          <t xml:space="preserve">Market cap  = price × shares</t>
        </is>
      </c>
      <c r="B12" s="4">
        <f>B9*B8</f>
        <v>52913.520000000004</v>
      </c>
    </row>
    <row r="13">
      <c r="A13" t="inlineStr">
        <is>
          <t xml:space="preserve">Current P/B  = mcap / book</t>
        </is>
      </c>
      <c r="B13" s="2">
        <f>B12/B2</f>
        <v>1.0364632139779049</v>
      </c>
    </row>
    <row r="14">
      <c r="A14" t="inlineStr">
        <is>
          <t xml:space="preserve">Justified P/B  = (ROE−g)/(Ke−g)</t>
        </is>
      </c>
      <c r="B14" s="2">
        <f>(B3-B6)/(B4-B6)</f>
        <v>1.0276923076923077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51052.0</v>
      </c>
      <c r="C4" s="3">
        <f>Inputs!$B$3-Inputs!$B$4</f>
        <v>0.001799999999999996</v>
      </c>
      <c r="D4" s="2">
        <f>B4*C4</f>
        <v>91.8935999999998</v>
      </c>
      <c r="E4" s="3">
        <f>1/(1+Inputs!$B$4)^A4</f>
        <v>0.9132420091324202</v>
      </c>
      <c r="F4" s="2">
        <f>D4*E4</f>
        <v>83.92109589041078</v>
      </c>
    </row>
    <row r="5">
      <c r="A5" s="4">
        <v>2.0</v>
      </c>
      <c r="B5" s="2">
        <f>B4*(1+Inputs!$B$6)</f>
        <v>52583.560000000005</v>
      </c>
      <c r="C5" s="3">
        <f>Inputs!$B$3-Inputs!$B$4</f>
        <v>0.001799999999999996</v>
      </c>
      <c r="D5" s="2">
        <f>B5*C5</f>
        <v>94.6504079999998</v>
      </c>
      <c r="E5" s="3">
        <f>1/(1+Inputs!$B$4)^A5</f>
        <v>0.8340109672442193</v>
      </c>
      <c r="F5" s="2">
        <f>D5*E5</f>
        <v>78.93947832613982</v>
      </c>
    </row>
    <row r="6">
      <c r="A6" s="4">
        <v>3.0</v>
      </c>
      <c r="B6" s="2">
        <f>B5*(1+Inputs!$B$6)</f>
        <v>54161.06680000001</v>
      </c>
      <c r="C6" s="3">
        <f>Inputs!$B$3-Inputs!$B$4</f>
        <v>0.001799999999999996</v>
      </c>
      <c r="D6" s="2">
        <f>B6*C6</f>
        <v>97.4899202399998</v>
      </c>
      <c r="E6" s="3">
        <f>1/(1+Inputs!$B$4)^A6</f>
        <v>0.7616538513645839</v>
      </c>
      <c r="F6" s="2">
        <f>D6*E6</f>
        <v>74.25357322002195</v>
      </c>
    </row>
    <row r="7">
      <c r="A7" s="4">
        <v>4.0</v>
      </c>
      <c r="B7" s="2">
        <f>B6*(1+Inputs!$B$6)</f>
        <v>55785.89880400001</v>
      </c>
      <c r="C7" s="3">
        <f>Inputs!$B$3-Inputs!$B$4</f>
        <v>0.001799999999999996</v>
      </c>
      <c r="D7" s="2">
        <f>B7*C7</f>
        <v>100.41461784719979</v>
      </c>
      <c r="E7" s="3">
        <f>1/(1+Inputs!$B$4)^A7</f>
        <v>0.6955742934836383</v>
      </c>
      <c r="F7" s="2">
        <f>D7*E7</f>
        <v>69.84582686449554</v>
      </c>
    </row>
    <row r="8">
      <c r="A8" s="4">
        <v>5.0</v>
      </c>
      <c r="B8" s="2">
        <f>B7*(1+Inputs!$B$6)</f>
        <v>57459.47576812001</v>
      </c>
      <c r="C8" s="3">
        <f>Inputs!$B$3-Inputs!$B$4</f>
        <v>0.001799999999999996</v>
      </c>
      <c r="D8" s="2">
        <f>B8*C8</f>
        <v>103.4270563826158</v>
      </c>
      <c r="E8" s="3">
        <f>1/(1+Inputs!$B$4)^A8</f>
        <v>0.6352276652818615</v>
      </c>
      <c r="F8" s="2">
        <f>D8*E8</f>
        <v>65.69972755290449</v>
      </c>
    </row>
    <row r="9">
      <c r="A9" s="4">
        <v>6.0</v>
      </c>
      <c r="B9" s="2">
        <f>B8*(1+Inputs!$B$6)</f>
        <v>59183.260041163616</v>
      </c>
      <c r="C9" s="3">
        <f>Inputs!$B$3-Inputs!$B$4</f>
        <v>0.001799999999999996</v>
      </c>
      <c r="D9" s="2">
        <f>B9*C9</f>
        <v>106.52986807409428</v>
      </c>
      <c r="E9" s="3">
        <f>1/(1+Inputs!$B$4)^A9</f>
        <v>0.5801165892985036</v>
      </c>
      <c r="F9" s="2">
        <f>D9*E9</f>
        <v>61.799743725563125</v>
      </c>
    </row>
    <row r="10">
      <c r="A10" s="4">
        <v>7.0</v>
      </c>
      <c r="B10" s="2">
        <f>B9*(1+Inputs!$B$6)</f>
        <v>60958.757842398525</v>
      </c>
      <c r="C10" s="3">
        <f>Inputs!$B$3-Inputs!$B$4</f>
        <v>0.001799999999999996</v>
      </c>
      <c r="D10" s="2">
        <f>B10*C10</f>
        <v>109.72576411631711</v>
      </c>
      <c r="E10" s="3">
        <f>1/(1+Inputs!$B$4)^A10</f>
        <v>0.5297868395420124</v>
      </c>
      <c r="F10" s="2">
        <f>D10*E10</f>
        <v>58.131265787516</v>
      </c>
    </row>
    <row r="11">
      <c r="A11" s="4">
        <v>8.0</v>
      </c>
      <c r="B11" s="2">
        <f>B10*(1+Inputs!$B$6)</f>
        <v>62787.52057767048</v>
      </c>
      <c r="C11" s="3">
        <f>Inputs!$B$3-Inputs!$B$4</f>
        <v>0.001799999999999996</v>
      </c>
      <c r="D11" s="2">
        <f>B11*C11</f>
        <v>113.01753703980663</v>
      </c>
      <c r="E11" s="3">
        <f>1/(1+Inputs!$B$4)^A11</f>
        <v>0.4838235977552625</v>
      </c>
      <c r="F11" s="2">
        <f>D11*E11</f>
        <v>54.68055138003788</v>
      </c>
    </row>
    <row r="12">
      <c r="A12" s="4">
        <v>9.0</v>
      </c>
      <c r="B12" s="2">
        <f>B11*(1+Inputs!$B$6)</f>
        <v>64671.1461950006</v>
      </c>
      <c r="C12" s="3">
        <f>Inputs!$B$3-Inputs!$B$4</f>
        <v>0.001799999999999996</v>
      </c>
      <c r="D12" s="2">
        <f>B12*C12</f>
        <v>116.40806315100082</v>
      </c>
      <c r="E12" s="3">
        <f>1/(1+Inputs!$B$4)^A12</f>
        <v>0.4418480344796918</v>
      </c>
      <c r="F12" s="2">
        <f>D12*E12</f>
        <v>51.43467390085755</v>
      </c>
    </row>
    <row r="13">
      <c r="A13" s="4">
        <v>10.0</v>
      </c>
      <c r="B13" s="2">
        <f>B12*(1+Inputs!$B$6)</f>
        <v>66611.28058085062</v>
      </c>
      <c r="C13" s="3">
        <f>Inputs!$B$3-Inputs!$B$4</f>
        <v>0.001799999999999996</v>
      </c>
      <c r="D13" s="2">
        <f>B13*C13</f>
        <v>119.90030504553086</v>
      </c>
      <c r="E13" s="3">
        <f>1/(1+Inputs!$B$4)^A13</f>
        <v>0.40351418673944456</v>
      </c>
      <c r="F13" s="2">
        <f>D13*E13</f>
        <v>48.381474080258705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51052.0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918.0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0.0974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1100.0</v>
      </c>
      <c r="C4" s="3">
        <v>0.1107</v>
      </c>
      <c r="D4" s="3">
        <v>0.3</v>
      </c>
      <c r="E4" s="3">
        <v>0.1983</v>
      </c>
    </row>
    <row r="5">
      <c r="A5" t="inlineStr">
        <is>
          <t xml:space="preserve">Base</t>
        </is>
      </c>
      <c r="B5" s="2">
        <v>920.0</v>
      </c>
      <c r="C5" s="3">
        <v>0.0975</v>
      </c>
      <c r="D5" s="3">
        <v>0.45</v>
      </c>
      <c r="E5" s="3">
        <v>0.0022</v>
      </c>
    </row>
    <row r="6">
      <c r="A6" t="inlineStr">
        <is>
          <t xml:space="preserve">Bear</t>
        </is>
      </c>
      <c r="B6" s="2">
        <v>750.0</v>
      </c>
      <c r="C6" s="3">
        <v>0.085</v>
      </c>
      <c r="D6" s="3">
        <v>0.25</v>
      </c>
      <c r="E6" s="3">
        <v>-0.183</v>
      </c>
    </row>
    <row r="7">
      <c r="A7" t="inlineStr" s="1">
        <is>
          <t xml:space="preserve">E[r] (probability-weighted)</t>
        </is>
      </c>
      <c r="E7" s="3">
        <v>0.0147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1239.98</v>
      </c>
      <c r="C4" s="4">
        <v>1948.54</v>
      </c>
      <c r="D4" s="4">
        <v>2657.1</v>
      </c>
      <c r="E4" s="4">
        <v>3365.66</v>
      </c>
      <c r="F4" s="4">
        <v>4074.22</v>
      </c>
      <c r="G4" s="4">
        <v>4782.78</v>
      </c>
      <c r="H4" s="4">
        <v>5491.34</v>
      </c>
    </row>
    <row r="5">
      <c r="A5" t="inlineStr" s="1">
        <is>
          <t xml:space="preserve">8.75%</t>
        </is>
      </c>
      <c r="B5" s="4">
        <v>1078.2435</v>
      </c>
      <c r="C5" s="4">
        <v>1694.3826</v>
      </c>
      <c r="D5" s="4">
        <v>2310.5217</v>
      </c>
      <c r="E5" s="4">
        <v>2926.6609</v>
      </c>
      <c r="F5" s="4">
        <v>3542.8</v>
      </c>
      <c r="G5" s="4">
        <v>4158.9391</v>
      </c>
      <c r="H5" s="4">
        <v>4775.0783</v>
      </c>
    </row>
    <row r="6">
      <c r="A6" t="inlineStr" s="1">
        <is>
          <t xml:space="preserve">9.50%</t>
        </is>
      </c>
      <c r="B6" s="4">
        <v>953.8308</v>
      </c>
      <c r="C6" s="4">
        <v>1498.8769</v>
      </c>
      <c r="D6" s="4">
        <v>2043.9231</v>
      </c>
      <c r="E6" s="4">
        <v>2588.9692</v>
      </c>
      <c r="F6" s="4">
        <v>3134.0154</v>
      </c>
      <c r="G6" s="4">
        <v>3679.0615</v>
      </c>
      <c r="H6" s="4">
        <v>4224.1077</v>
      </c>
    </row>
    <row r="7">
      <c r="A7" t="inlineStr" s="1">
        <is>
          <t xml:space="preserve">10.25%</t>
        </is>
      </c>
      <c r="B7" s="4">
        <v>855.1586</v>
      </c>
      <c r="C7" s="4">
        <v>1343.8207</v>
      </c>
      <c r="D7" s="4">
        <v>1832.4828</v>
      </c>
      <c r="E7" s="4">
        <v>2321.1448</v>
      </c>
      <c r="F7" s="4">
        <v>2809.8069</v>
      </c>
      <c r="G7" s="4">
        <v>3298.469</v>
      </c>
      <c r="H7" s="4">
        <v>3787.131</v>
      </c>
    </row>
    <row r="8">
      <c r="A8" t="inlineStr" s="1">
        <is>
          <t xml:space="preserve">11.00%</t>
        </is>
      </c>
      <c r="B8" s="4">
        <v>774.9875</v>
      </c>
      <c r="C8" s="4">
        <v>1217.8375</v>
      </c>
      <c r="D8" s="4">
        <v>1660.6875</v>
      </c>
      <c r="E8" s="4">
        <v>2103.5375</v>
      </c>
      <c r="F8" s="4">
        <v>2546.3875</v>
      </c>
      <c r="G8" s="4">
        <v>2989.2375</v>
      </c>
      <c r="H8" s="4">
        <v>3432.0875</v>
      </c>
    </row>
    <row r="9"/>
    <row r="10">
      <c r="A10" t="inlineStr">
        <is>
          <t xml:space="preserve">Bold cells ≥ current price (918.0). Dominated by cost of equity and sustainable ROE.</t>
        </is>
      </c>
    </row>
  </sheetData>
</worksheet>
</file>