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ITAB Group (ITAB.ST)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0.06</v>
      </c>
    </row>
    <row r="6">
      <c r="A6" t="inlineStr">
        <is>
          <t xml:space="preserve">No-growth value / share</t>
        </is>
      </c>
      <c r="B6" s="2">
        <v>10.1376</v>
      </c>
    </row>
    <row r="7">
      <c r="A7" t="inlineStr">
        <is>
          <t xml:space="preserve">ROIC</t>
        </is>
      </c>
      <c r="B7" s="3">
        <v>0.0632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-1.68</v>
      </c>
    </row>
    <row r="10">
      <c r="A10" t="inlineStr">
        <is>
          <t xml:space="preserve">Economic Profit / EVA</t>
        </is>
      </c>
      <c r="B10" s="2">
        <v>-123.98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464.9</v>
      </c>
    </row>
    <row r="3">
      <c r="A3" t="inlineStr">
        <is>
          <t xml:space="preserve">ROIC</t>
        </is>
      </c>
      <c r="B3" s="6">
        <v>0.0632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2819.0</v>
      </c>
    </row>
    <row r="8">
      <c r="A8" t="inlineStr">
        <is>
          <t xml:space="preserve">Shares (m)</t>
        </is>
      </c>
      <c r="B8" s="5">
        <v>256.6</v>
      </c>
    </row>
    <row r="9">
      <c r="A9" t="inlineStr">
        <is>
          <t xml:space="preserve">Share price</t>
        </is>
      </c>
      <c r="B9" s="5">
        <v>15.54</v>
      </c>
    </row>
    <row r="10">
      <c r="A10" t="inlineStr">
        <is>
          <t xml:space="preserve">Stage-1 growth g (engine driver)</t>
        </is>
      </c>
      <c r="B10" s="6">
        <v>0.06</v>
      </c>
    </row>
    <row r="11"/>
    <row r="12">
      <c r="A12" t="inlineStr">
        <is>
          <t xml:space="preserve">Invested Capital  = NOPAT / ROIC</t>
        </is>
      </c>
      <c r="B12" s="2">
        <f>B2/B3</f>
        <v>7361.0</v>
      </c>
    </row>
    <row r="13">
      <c r="A13" t="inlineStr">
        <is>
          <t xml:space="preserve">Market cap  = price × shares</t>
        </is>
      </c>
      <c r="B13" s="4">
        <f>B9*B8</f>
        <v>3987.5640000000003</v>
      </c>
    </row>
    <row r="14">
      <c r="A14" t="inlineStr">
        <is>
          <t xml:space="preserve">Enterprise value  = mcap + net debt</t>
        </is>
      </c>
      <c r="B14" s="4">
        <f>B13+B7</f>
        <v>6806.6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464.9</v>
      </c>
    </row>
    <row r="4">
      <c r="A4" t="inlineStr">
        <is>
          <t xml:space="preserve">Invested Capital</t>
        </is>
      </c>
      <c r="B4" s="2">
        <f>Inputs!B12</f>
        <v>7361.0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588.88</v>
      </c>
    </row>
    <row r="7">
      <c r="A7" t="inlineStr">
        <is>
          <t xml:space="preserve">Economic Profit (EVA)  = NOPAT − charge</t>
        </is>
      </c>
      <c r="B7" s="2">
        <f>Inputs!B2-Inputs!B12*Inputs!B4</f>
        <v>-123.98000000000002</v>
      </c>
    </row>
    <row r="8">
      <c r="A8" t="inlineStr">
        <is>
          <t xml:space="preserve">ROIC</t>
        </is>
      </c>
      <c r="B8" s="3">
        <f>Inputs!B3</f>
        <v>0.0632</v>
      </c>
    </row>
    <row r="9">
      <c r="A9" t="inlineStr">
        <is>
          <t xml:space="preserve">ROIC − WACC spread</t>
        </is>
      </c>
      <c r="B9" s="3">
        <f>Inputs!B3-Inputs!B4</f>
        <v>-0.016799999999999995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492.794</v>
      </c>
      <c r="C4" s="3">
        <f>Inputs!$B$10/Inputs!$B$3</f>
        <v>0.9493670886075948</v>
      </c>
      <c r="D4" s="2">
        <f>B4*(1-C4)</f>
        <v>24.95159493670894</v>
      </c>
      <c r="E4" s="3">
        <f>1/(1+Inputs!$B$4)^A4</f>
        <v>0.9259259259259258</v>
      </c>
      <c r="F4" s="2">
        <f>D4*E4</f>
        <v>23.103328645100866</v>
      </c>
    </row>
    <row r="5">
      <c r="A5" s="4">
        <v>2.0</v>
      </c>
      <c r="B5" s="2">
        <f>B4*(1+Inputs!$B$10)</f>
        <v>522.36164</v>
      </c>
      <c r="C5" s="3">
        <f>Inputs!$B$10/Inputs!$B$3</f>
        <v>0.9493670886075948</v>
      </c>
      <c r="D5" s="2">
        <f>B5*(1-C5)</f>
        <v>26.448690632911475</v>
      </c>
      <c r="E5" s="3">
        <f>1/(1+Inputs!$B$4)^A5</f>
        <v>0.8573388203017832</v>
      </c>
      <c r="F5" s="2">
        <f>D5*E5</f>
        <v>22.67548922574715</v>
      </c>
    </row>
    <row r="6">
      <c r="A6" s="4">
        <v>3.0</v>
      </c>
      <c r="B6" s="2">
        <f>B5*(1+Inputs!$B$10)</f>
        <v>553.7033384</v>
      </c>
      <c r="C6" s="3">
        <f>Inputs!$B$10/Inputs!$B$3</f>
        <v>0.9493670886075948</v>
      </c>
      <c r="D6" s="2">
        <f>B6*(1-C6)</f>
        <v>28.035612070886163</v>
      </c>
      <c r="E6" s="3">
        <f>1/(1+Inputs!$B$4)^A6</f>
        <v>0.7938322410201696</v>
      </c>
      <c r="F6" s="2">
        <f>D6*E6</f>
        <v>22.25557275860368</v>
      </c>
    </row>
    <row r="7">
      <c r="A7" s="4">
        <v>4.0</v>
      </c>
      <c r="B7" s="2">
        <f>B6*(1+Inputs!$B$10)</f>
        <v>586.925538704</v>
      </c>
      <c r="C7" s="3">
        <f>Inputs!$B$10/Inputs!$B$3</f>
        <v>0.9493670886075948</v>
      </c>
      <c r="D7" s="2">
        <f>B7*(1-C7)</f>
        <v>29.717748795139336</v>
      </c>
      <c r="E7" s="3">
        <f>1/(1+Inputs!$B$4)^A7</f>
        <v>0.7350298527964533</v>
      </c>
      <c r="F7" s="2">
        <f>D7*E7</f>
        <v>21.84343252233324</v>
      </c>
    </row>
    <row r="8">
      <c r="A8" s="4">
        <v>5.0</v>
      </c>
      <c r="B8" s="2">
        <f>B7*(1+Inputs!$B$10)</f>
        <v>622.1410710262401</v>
      </c>
      <c r="C8" s="3">
        <f>Inputs!$B$10/Inputs!$B$3</f>
        <v>0.9493670886075948</v>
      </c>
      <c r="D8" s="2">
        <f>B8*(1-C8)</f>
        <v>31.5008137228477</v>
      </c>
      <c r="E8" s="3">
        <f>1/(1+Inputs!$B$4)^A8</f>
        <v>0.6805831970337529</v>
      </c>
      <c r="F8" s="2">
        <f>D8*E8</f>
        <v>21.438924512660403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15.54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20.0</v>
      </c>
      <c r="C4" s="3">
        <v>0.06</v>
      </c>
      <c r="D4" s="3">
        <v>0.3</v>
      </c>
      <c r="E4" s="3">
        <v>0.287</v>
      </c>
    </row>
    <row r="5">
      <c r="A5" t="inlineStr">
        <is>
          <t xml:space="preserve">Base</t>
        </is>
      </c>
      <c r="B5" s="2">
        <v>14.0</v>
      </c>
      <c r="C5" s="3">
        <v>0.06</v>
      </c>
      <c r="D5" s="3">
        <v>0.4</v>
      </c>
      <c r="E5" s="3">
        <v>-0.0991</v>
      </c>
    </row>
    <row r="6">
      <c r="A6" t="inlineStr">
        <is>
          <t xml:space="preserve">Bear</t>
        </is>
      </c>
      <c r="B6" s="2">
        <v>10.0</v>
      </c>
      <c r="C6" s="3">
        <v>0.06</v>
      </c>
      <c r="D6" s="3">
        <v>0.3</v>
      </c>
      <c r="E6" s="3">
        <v>-0.3565</v>
      </c>
    </row>
    <row r="7">
      <c r="A7" t="inlineStr" s="1">
        <is>
          <t xml:space="preserve">E[r] (probability-weighted)</t>
        </is>
      </c>
      <c r="E7" s="3">
        <v>-0.0605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17.0248</v>
      </c>
      <c r="C4" s="4">
        <v>17.0675</v>
      </c>
      <c r="D4" s="4">
        <v>16.968</v>
      </c>
      <c r="E4" s="4">
        <v>16.5966</v>
      </c>
      <c r="F4" s="4">
        <v>16.1818</v>
      </c>
      <c r="G4" s="4">
        <v>14.4528</v>
      </c>
    </row>
    <row r="5">
      <c r="A5" t="inlineStr" s="1">
        <is>
          <t xml:space="preserve">7.25%</t>
        </is>
      </c>
      <c r="B5" s="4">
        <v>13.0462</v>
      </c>
      <c r="C5" s="4">
        <v>12.5415</v>
      </c>
      <c r="D5" s="4">
        <v>12.0442</v>
      </c>
      <c r="E5" s="4">
        <v>11.0237</v>
      </c>
      <c r="F5" s="4">
        <v>10.1392</v>
      </c>
      <c r="G5" s="4">
        <v>7.0961</v>
      </c>
    </row>
    <row r="6">
      <c r="A6" t="inlineStr" s="1">
        <is>
          <t xml:space="preserve">8.00%</t>
        </is>
      </c>
      <c r="B6" s="4">
        <v>10.1376</v>
      </c>
      <c r="C6" s="4">
        <v>9.2532</v>
      </c>
      <c r="D6" s="4">
        <v>8.4812</v>
      </c>
      <c r="E6" s="4">
        <v>7.0144</v>
      </c>
      <c r="F6" s="4">
        <v>5.8083</v>
      </c>
      <c r="G6" s="4">
        <v>1.8708</v>
      </c>
    </row>
    <row r="7">
      <c r="A7" t="inlineStr" s="1">
        <is>
          <t xml:space="preserve">8.75%</t>
        </is>
      </c>
      <c r="B7" s="4">
        <v>7.9143</v>
      </c>
      <c r="C7" s="4">
        <v>6.7569</v>
      </c>
      <c r="D7" s="4">
        <v>5.7884</v>
      </c>
      <c r="E7" s="4">
        <v>4.004</v>
      </c>
      <c r="F7" s="4">
        <v>2.5702</v>
      </c>
      <c r="G7" s="4">
        <v>-1.9958</v>
      </c>
    </row>
    <row r="8">
      <c r="A8" t="inlineStr" s="1">
        <is>
          <t xml:space="preserve">9.50%</t>
        </is>
      </c>
      <c r="B8" s="4">
        <v>6.1567</v>
      </c>
      <c r="C8" s="4">
        <v>4.7979</v>
      </c>
      <c r="D8" s="4">
        <v>3.6854</v>
      </c>
      <c r="E8" s="4">
        <v>1.6698</v>
      </c>
      <c r="F8" s="4">
        <v>0.0712</v>
      </c>
      <c r="G8" s="4">
        <v>-4.945</v>
      </c>
    </row>
    <row r="9"/>
    <row r="10">
      <c r="A10" t="inlineStr">
        <is>
          <t xml:space="preserve">Bold cells ≥ current price (15.54). The conclusion is dominated by WACC and growth.</t>
        </is>
      </c>
    </row>
  </sheetData>
</worksheet>
</file>