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Huhtamäki (HUH1V.HE)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0.068</v>
      </c>
    </row>
    <row r="6">
      <c r="A6" t="inlineStr">
        <is>
          <t xml:space="preserve">No-growth value / share</t>
        </is>
      </c>
      <c r="B6" s="2">
        <v>15.536</v>
      </c>
    </row>
    <row r="7">
      <c r="A7" t="inlineStr">
        <is>
          <t xml:space="preserve">ROIC</t>
        </is>
      </c>
      <c r="B7" s="3">
        <v>0.0716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-0.84</v>
      </c>
    </row>
    <row r="10">
      <c r="A10" t="inlineStr">
        <is>
          <t xml:space="preserve">Economic Profit / EVA</t>
        </is>
      </c>
      <c r="B10" s="2">
        <v>-26.864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228.2</v>
      </c>
    </row>
    <row r="3">
      <c r="A3" t="inlineStr">
        <is>
          <t xml:space="preserve">ROIC</t>
        </is>
      </c>
      <c r="B3" s="6">
        <v>0.0716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1178.6</v>
      </c>
    </row>
    <row r="8">
      <c r="A8" t="inlineStr">
        <is>
          <t xml:space="preserve">Shares (m)</t>
        </is>
      </c>
      <c r="B8" s="5">
        <v>104.036</v>
      </c>
    </row>
    <row r="9">
      <c r="A9" t="inlineStr">
        <is>
          <t xml:space="preserve">Share price</t>
        </is>
      </c>
      <c r="B9" s="5">
        <v>27.4</v>
      </c>
    </row>
    <row r="10">
      <c r="A10" t="inlineStr">
        <is>
          <t xml:space="preserve">Stage-1 growth g (engine driver)</t>
        </is>
      </c>
      <c r="B10" s="6">
        <v>0.068</v>
      </c>
    </row>
    <row r="11"/>
    <row r="12">
      <c r="A12" t="inlineStr">
        <is>
          <t xml:space="preserve">Invested Capital  = NOPAT / ROIC</t>
        </is>
      </c>
      <c r="B12" s="2">
        <f>B2/B3</f>
        <v>3188.3</v>
      </c>
    </row>
    <row r="13">
      <c r="A13" t="inlineStr">
        <is>
          <t xml:space="preserve">Market cap  = price × shares</t>
        </is>
      </c>
      <c r="B13" s="4">
        <f>B9*B8</f>
        <v>2850.5863999999997</v>
      </c>
    </row>
    <row r="14">
      <c r="A14" t="inlineStr">
        <is>
          <t xml:space="preserve">Enterprise value  = mcap + net debt</t>
        </is>
      </c>
      <c r="B14" s="4">
        <f>B13+B7</f>
        <v>4029.2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228.2</v>
      </c>
    </row>
    <row r="4">
      <c r="A4" t="inlineStr">
        <is>
          <t xml:space="preserve">Invested Capital</t>
        </is>
      </c>
      <c r="B4" s="2">
        <f>Inputs!B12</f>
        <v>3188.3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255.06400000000002</v>
      </c>
    </row>
    <row r="7">
      <c r="A7" t="inlineStr">
        <is>
          <t xml:space="preserve">Economic Profit (EVA)  = NOPAT − charge</t>
        </is>
      </c>
      <c r="B7" s="2">
        <f>Inputs!B2-Inputs!B12*Inputs!B4</f>
        <v>-26.864000000000033</v>
      </c>
    </row>
    <row r="8">
      <c r="A8" t="inlineStr">
        <is>
          <t xml:space="preserve">ROIC</t>
        </is>
      </c>
      <c r="B8" s="3">
        <f>Inputs!B3</f>
        <v>0.0716</v>
      </c>
    </row>
    <row r="9">
      <c r="A9" t="inlineStr">
        <is>
          <t xml:space="preserve">ROIC − WACC spread</t>
        </is>
      </c>
      <c r="B9" s="3">
        <f>Inputs!B3-Inputs!B4</f>
        <v>-0.008400000000000005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243.7176</v>
      </c>
      <c r="C4" s="3">
        <f>Inputs!$B$10/Inputs!$B$3</f>
        <v>0.9497206703910616</v>
      </c>
      <c r="D4" s="2">
        <f>B4*(1-C4)</f>
        <v>12.253957541899416</v>
      </c>
      <c r="E4" s="3">
        <f>1/(1+Inputs!$B$4)^A4</f>
        <v>0.9259259259259258</v>
      </c>
      <c r="F4" s="2">
        <f>D4*E4</f>
        <v>11.346256983240199</v>
      </c>
    </row>
    <row r="5">
      <c r="A5" s="4">
        <v>2.0</v>
      </c>
      <c r="B5" s="2">
        <f>B4*(1+Inputs!$B$10)</f>
        <v>260.2903968</v>
      </c>
      <c r="C5" s="3">
        <f>Inputs!$B$10/Inputs!$B$3</f>
        <v>0.9497206703910616</v>
      </c>
      <c r="D5" s="2">
        <f>B5*(1-C5)</f>
        <v>13.087226654748575</v>
      </c>
      <c r="E5" s="3">
        <f>1/(1+Inputs!$B$4)^A5</f>
        <v>0.8573388203017832</v>
      </c>
      <c r="F5" s="2">
        <f>D5*E5</f>
        <v>11.220187461204196</v>
      </c>
    </row>
    <row r="6">
      <c r="A6" s="4">
        <v>3.0</v>
      </c>
      <c r="B6" s="2">
        <f>B5*(1+Inputs!$B$10)</f>
        <v>277.9901437824</v>
      </c>
      <c r="C6" s="3">
        <f>Inputs!$B$10/Inputs!$B$3</f>
        <v>0.9497206703910616</v>
      </c>
      <c r="D6" s="2">
        <f>B6*(1-C6)</f>
        <v>13.97715806727148</v>
      </c>
      <c r="E6" s="3">
        <f>1/(1+Inputs!$B$4)^A6</f>
        <v>0.7938322410201696</v>
      </c>
      <c r="F6" s="2">
        <f>D6*E6</f>
        <v>11.095518711635261</v>
      </c>
    </row>
    <row r="7">
      <c r="A7" s="4">
        <v>4.0</v>
      </c>
      <c r="B7" s="2">
        <f>B6*(1+Inputs!$B$10)</f>
        <v>296.89347355960325</v>
      </c>
      <c r="C7" s="3">
        <f>Inputs!$B$10/Inputs!$B$3</f>
        <v>0.9497206703910616</v>
      </c>
      <c r="D7" s="2">
        <f>B7*(1-C7)</f>
        <v>14.92760481584594</v>
      </c>
      <c r="E7" s="3">
        <f>1/(1+Inputs!$B$4)^A7</f>
        <v>0.7350298527964533</v>
      </c>
      <c r="F7" s="2">
        <f>D7*E7</f>
        <v>10.97223517039487</v>
      </c>
    </row>
    <row r="8">
      <c r="A8" s="4">
        <v>5.0</v>
      </c>
      <c r="B8" s="2">
        <f>B7*(1+Inputs!$B$10)</f>
        <v>317.08222976165627</v>
      </c>
      <c r="C8" s="3">
        <f>Inputs!$B$10/Inputs!$B$3</f>
        <v>0.9497206703910616</v>
      </c>
      <c r="D8" s="2">
        <f>B8*(1-C8)</f>
        <v>15.942681943323464</v>
      </c>
      <c r="E8" s="3">
        <f>1/(1+Inputs!$B$4)^A8</f>
        <v>0.6805831970337529</v>
      </c>
      <c r="F8" s="2">
        <f>D8*E8</f>
        <v>10.850321446279368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27.4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34.0</v>
      </c>
      <c r="C4" s="3">
        <v>0.068</v>
      </c>
      <c r="D4" s="3">
        <v>0.3</v>
      </c>
      <c r="E4" s="3">
        <v>0.2409</v>
      </c>
    </row>
    <row r="5">
      <c r="A5" t="inlineStr">
        <is>
          <t xml:space="preserve">Base</t>
        </is>
      </c>
      <c r="B5" s="2">
        <v>26.0</v>
      </c>
      <c r="C5" s="3">
        <v>0.068</v>
      </c>
      <c r="D5" s="3">
        <v>0.4</v>
      </c>
      <c r="E5" s="3">
        <v>-0.0511</v>
      </c>
    </row>
    <row r="6">
      <c r="A6" t="inlineStr">
        <is>
          <t xml:space="preserve">Bear</t>
        </is>
      </c>
      <c r="B6" s="2">
        <v>20.0</v>
      </c>
      <c r="C6" s="3">
        <v>0.068</v>
      </c>
      <c r="D6" s="3">
        <v>0.3</v>
      </c>
      <c r="E6" s="3">
        <v>-0.2701</v>
      </c>
    </row>
    <row r="7">
      <c r="A7" t="inlineStr" s="1">
        <is>
          <t xml:space="preserve">E[r] (probability-weighted)</t>
        </is>
      </c>
      <c r="E7" s="3">
        <v>-0.0292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24.4872</v>
      </c>
      <c r="C4" s="4">
        <v>25.3952</v>
      </c>
      <c r="D4" s="4">
        <v>25.9201</v>
      </c>
      <c r="E4" s="4">
        <v>26.5611</v>
      </c>
      <c r="F4" s="4">
        <v>26.8744</v>
      </c>
      <c r="G4" s="4">
        <v>27.1664</v>
      </c>
    </row>
    <row r="5">
      <c r="A5" t="inlineStr" s="1">
        <is>
          <t xml:space="preserve">7.25%</t>
        </is>
      </c>
      <c r="B5" s="4">
        <v>19.3145</v>
      </c>
      <c r="C5" s="4">
        <v>19.4918</v>
      </c>
      <c r="D5" s="4">
        <v>19.4847</v>
      </c>
      <c r="E5" s="4">
        <v>19.2556</v>
      </c>
      <c r="F5" s="4">
        <v>18.938</v>
      </c>
      <c r="G5" s="4">
        <v>17.4596</v>
      </c>
    </row>
    <row r="6">
      <c r="A6" t="inlineStr" s="1">
        <is>
          <t xml:space="preserve">8.00%</t>
        </is>
      </c>
      <c r="B6" s="4">
        <v>15.5362</v>
      </c>
      <c r="C6" s="4">
        <v>15.2021</v>
      </c>
      <c r="D6" s="4">
        <v>14.8238</v>
      </c>
      <c r="E6" s="4">
        <v>13.9897</v>
      </c>
      <c r="F6" s="4">
        <v>13.2349</v>
      </c>
      <c r="G6" s="4">
        <v>10.5351</v>
      </c>
    </row>
    <row r="7">
      <c r="A7" t="inlineStr" s="1">
        <is>
          <t xml:space="preserve">8.75%</t>
        </is>
      </c>
      <c r="B7" s="4">
        <v>12.651</v>
      </c>
      <c r="C7" s="4">
        <v>11.9449</v>
      </c>
      <c r="D7" s="4">
        <v>11.2977</v>
      </c>
      <c r="E7" s="4">
        <v>10.0272</v>
      </c>
      <c r="F7" s="4">
        <v>8.9581</v>
      </c>
      <c r="G7" s="4">
        <v>5.3854</v>
      </c>
    </row>
    <row r="8">
      <c r="A8" t="inlineStr" s="1">
        <is>
          <t xml:space="preserve">9.50%</t>
        </is>
      </c>
      <c r="B8" s="4">
        <v>10.3724</v>
      </c>
      <c r="C8" s="4">
        <v>9.3883</v>
      </c>
      <c r="D8" s="4">
        <v>8.5411</v>
      </c>
      <c r="E8" s="4">
        <v>6.9474</v>
      </c>
      <c r="F8" s="4">
        <v>5.6468</v>
      </c>
      <c r="G8" s="4">
        <v>1.4354</v>
      </c>
    </row>
    <row r="9"/>
    <row r="10">
      <c r="A10" t="inlineStr">
        <is>
          <t xml:space="preserve">Bold cells ≥ current price (27.4). The conclusion is dominated by WACC and growth.</t>
        </is>
      </c>
    </row>
  </sheetData>
</worksheet>
</file>