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Hexpol (HPOL-B.ST)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0.0281</v>
      </c>
    </row>
    <row r="6">
      <c r="A6" t="inlineStr">
        <is>
          <t xml:space="preserve">No-growth value / share</t>
        </is>
      </c>
      <c r="B6" s="2">
        <v>69.2815</v>
      </c>
    </row>
    <row r="7">
      <c r="A7" t="inlineStr">
        <is>
          <t xml:space="preserve">ROIC</t>
        </is>
      </c>
      <c r="B7" s="3">
        <v>0.109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2.9</v>
      </c>
    </row>
    <row r="10">
      <c r="A10" t="inlineStr">
        <is>
          <t xml:space="preserve">Economic Profit / EVA</t>
        </is>
      </c>
      <c r="B10" s="2">
        <v>515.24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1938.6</v>
      </c>
    </row>
    <row r="3">
      <c r="A3" t="inlineStr">
        <is>
          <t xml:space="preserve">ROIC</t>
        </is>
      </c>
      <c r="B3" s="6">
        <v>0.109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2826.0</v>
      </c>
    </row>
    <row r="8">
      <c r="A8" t="inlineStr">
        <is>
          <t xml:space="preserve">Shares (m)</t>
        </is>
      </c>
      <c r="B8" s="5">
        <v>344.437</v>
      </c>
    </row>
    <row r="9">
      <c r="A9" t="inlineStr">
        <is>
          <t xml:space="preserve">Share price</t>
        </is>
      </c>
      <c r="B9" s="5">
        <v>73.05</v>
      </c>
    </row>
    <row r="10">
      <c r="A10" t="inlineStr">
        <is>
          <t xml:space="preserve">Stage-1 growth g (engine driver)</t>
        </is>
      </c>
      <c r="B10" s="6">
        <v>0.0281</v>
      </c>
    </row>
    <row r="11"/>
    <row r="12">
      <c r="A12" t="inlineStr">
        <is>
          <t xml:space="preserve">Invested Capital  = NOPAT / ROIC</t>
        </is>
      </c>
      <c r="B12" s="2">
        <f>B2/B3</f>
        <v>17792.0</v>
      </c>
    </row>
    <row r="13">
      <c r="A13" t="inlineStr">
        <is>
          <t xml:space="preserve">Market cap  = price × shares</t>
        </is>
      </c>
      <c r="B13" s="4">
        <f>B9*B8</f>
        <v>25161.12285</v>
      </c>
    </row>
    <row r="14">
      <c r="A14" t="inlineStr">
        <is>
          <t xml:space="preserve">Enterprise value  = mcap + net debt</t>
        </is>
      </c>
      <c r="B14" s="4">
        <f>B13+B7</f>
        <v>27987.1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1938.6</v>
      </c>
    </row>
    <row r="4">
      <c r="A4" t="inlineStr">
        <is>
          <t xml:space="preserve">Invested Capital</t>
        </is>
      </c>
      <c r="B4" s="2">
        <f>Inputs!B12</f>
        <v>17792.0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1423.3600000000001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515.2399999999998</v>
      </c>
    </row>
    <row r="8">
      <c r="A8" t="inlineStr">
        <is>
          <t xml:space="preserve">ROIC</t>
        </is>
      </c>
      <c r="B8" s="3">
        <f>Inputs!B3</f>
        <v>0.109</v>
      </c>
    </row>
    <row r="9">
      <c r="A9" t="inlineStr">
        <is>
          <t xml:space="preserve">ROIC − WACC spread</t>
        </is>
      </c>
      <c r="B9" s="3">
        <f>Inputs!B3-Inputs!B4</f>
        <v>0.028999999999999998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1993.07466</v>
      </c>
      <c r="C4" s="3">
        <f>Inputs!$B$10/Inputs!$B$3</f>
        <v>0.25779816513761467</v>
      </c>
      <c r="D4" s="2">
        <f>B4*(1-C4)</f>
        <v>1479.2636696697248</v>
      </c>
      <c r="E4" s="3">
        <f>1/(1+Inputs!$B$4)^A4</f>
        <v>0.9259259259259258</v>
      </c>
      <c r="F4" s="2">
        <f>D4*E4</f>
        <v>1369.6885830275228</v>
      </c>
    </row>
    <row r="5">
      <c r="A5" s="4">
        <v>2.0</v>
      </c>
      <c r="B5" s="2">
        <f>B4*(1+Inputs!$B$10)</f>
        <v>2049.080057946</v>
      </c>
      <c r="C5" s="3">
        <f>Inputs!$B$10/Inputs!$B$3</f>
        <v>0.25779816513761467</v>
      </c>
      <c r="D5" s="2">
        <f>B5*(1-C5)</f>
        <v>1520.830978787444</v>
      </c>
      <c r="E5" s="3">
        <f>1/(1+Inputs!$B$4)^A5</f>
        <v>0.8573388203017832</v>
      </c>
      <c r="F5" s="2">
        <f>D5*E5</f>
        <v>1303.8674372320336</v>
      </c>
    </row>
    <row r="6">
      <c r="A6" s="4">
        <v>3.0</v>
      </c>
      <c r="B6" s="2">
        <f>B5*(1+Inputs!$B$10)</f>
        <v>2106.659207574283</v>
      </c>
      <c r="C6" s="3">
        <f>Inputs!$B$10/Inputs!$B$3</f>
        <v>0.25779816513761467</v>
      </c>
      <c r="D6" s="2">
        <f>B6*(1-C6)</f>
        <v>1563.5663292913714</v>
      </c>
      <c r="E6" s="3">
        <f>1/(1+Inputs!$B$4)^A6</f>
        <v>0.7938322410201696</v>
      </c>
      <c r="F6" s="2">
        <f>D6*E6</f>
        <v>1241.2093631650498</v>
      </c>
    </row>
    <row r="7">
      <c r="A7" s="4">
        <v>4.0</v>
      </c>
      <c r="B7" s="2">
        <f>B6*(1+Inputs!$B$10)</f>
        <v>2165.8563313071204</v>
      </c>
      <c r="C7" s="3">
        <f>Inputs!$B$10/Inputs!$B$3</f>
        <v>0.25779816513761467</v>
      </c>
      <c r="D7" s="2">
        <f>B7*(1-C7)</f>
        <v>1607.5025431444592</v>
      </c>
      <c r="E7" s="3">
        <f>1/(1+Inputs!$B$4)^A7</f>
        <v>0.7350298527964533</v>
      </c>
      <c r="F7" s="2">
        <f>D7*E7</f>
        <v>1181.5623576573962</v>
      </c>
    </row>
    <row r="8">
      <c r="A8" s="4">
        <v>5.0</v>
      </c>
      <c r="B8" s="2">
        <f>B7*(1+Inputs!$B$10)</f>
        <v>2226.7168942168505</v>
      </c>
      <c r="C8" s="3">
        <f>Inputs!$B$10/Inputs!$B$3</f>
        <v>0.25779816513761467</v>
      </c>
      <c r="D8" s="2">
        <f>B8*(1-C8)</f>
        <v>1652.6733646068185</v>
      </c>
      <c r="E8" s="3">
        <f>1/(1+Inputs!$B$4)^A8</f>
        <v>0.6805831970337529</v>
      </c>
      <c r="F8" s="2">
        <f>D8*E8</f>
        <v>1124.7817221366377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73.05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0.0281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86.0</v>
      </c>
      <c r="C4" s="3">
        <v>0.1035</v>
      </c>
      <c r="D4" s="3">
        <v>0.35</v>
      </c>
      <c r="E4" s="3">
        <v>0.1773</v>
      </c>
    </row>
    <row r="5">
      <c r="A5" t="inlineStr">
        <is>
          <t xml:space="preserve">Base</t>
        </is>
      </c>
      <c r="B5" s="2">
        <v>76.0</v>
      </c>
      <c r="C5" s="3">
        <v>0.0499</v>
      </c>
      <c r="D5" s="3">
        <v>0.4</v>
      </c>
      <c r="E5" s="3">
        <v>0.0404</v>
      </c>
    </row>
    <row r="6">
      <c r="A6" t="inlineStr">
        <is>
          <t xml:space="preserve">Bear</t>
        </is>
      </c>
      <c r="B6" s="2">
        <v>60.0</v>
      </c>
      <c r="C6" s="3">
        <v>-0.0719</v>
      </c>
      <c r="D6" s="3">
        <v>0.25</v>
      </c>
      <c r="E6" s="3">
        <v>-0.1786</v>
      </c>
    </row>
    <row r="7">
      <c r="A7" t="inlineStr" s="1">
        <is>
          <t xml:space="preserve">E[r] (probability-weighted)</t>
        </is>
      </c>
      <c r="E7" s="3">
        <v>0.0335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96.3083</v>
      </c>
      <c r="C4" s="4">
        <v>104.311</v>
      </c>
      <c r="D4" s="4">
        <v>109.9327</v>
      </c>
      <c r="E4" s="4">
        <v>118.802</v>
      </c>
      <c r="F4" s="4">
        <v>125.0086</v>
      </c>
      <c r="G4" s="4">
        <v>141.5575</v>
      </c>
    </row>
    <row r="5">
      <c r="A5" t="inlineStr" s="1">
        <is>
          <t xml:space="preserve">7.25%</t>
        </is>
      </c>
      <c r="B5" s="4">
        <v>80.678</v>
      </c>
      <c r="C5" s="4">
        <v>86.3559</v>
      </c>
      <c r="D5" s="4">
        <v>90.278</v>
      </c>
      <c r="E5" s="4">
        <v>96.3567</v>
      </c>
      <c r="F5" s="4">
        <v>100.5317</v>
      </c>
      <c r="G5" s="4">
        <v>111.3492</v>
      </c>
    </row>
    <row r="6">
      <c r="A6" t="inlineStr" s="1">
        <is>
          <t xml:space="preserve">8.00%</t>
        </is>
      </c>
      <c r="B6" s="4">
        <v>69.2816</v>
      </c>
      <c r="C6" s="4">
        <v>73.304</v>
      </c>
      <c r="D6" s="4">
        <v>76.018</v>
      </c>
      <c r="E6" s="4">
        <v>80.1162</v>
      </c>
      <c r="F6" s="4">
        <v>82.8519</v>
      </c>
      <c r="G6" s="4">
        <v>89.6178</v>
      </c>
    </row>
    <row r="7">
      <c r="A7" t="inlineStr" s="1">
        <is>
          <t xml:space="preserve">8.75%</t>
        </is>
      </c>
      <c r="B7" s="4">
        <v>60.5961</v>
      </c>
      <c r="C7" s="4">
        <v>63.3899</v>
      </c>
      <c r="D7" s="4">
        <v>65.2091</v>
      </c>
      <c r="E7" s="4">
        <v>67.8434</v>
      </c>
      <c r="F7" s="4">
        <v>69.5171</v>
      </c>
      <c r="G7" s="4">
        <v>73.3017</v>
      </c>
    </row>
    <row r="8">
      <c r="A8" t="inlineStr" s="1">
        <is>
          <t xml:space="preserve">9.50%</t>
        </is>
      </c>
      <c r="B8" s="4">
        <v>53.7511</v>
      </c>
      <c r="C8" s="4">
        <v>55.6048</v>
      </c>
      <c r="D8" s="4">
        <v>56.7409</v>
      </c>
      <c r="E8" s="4">
        <v>58.26</v>
      </c>
      <c r="F8" s="4">
        <v>59.1265</v>
      </c>
      <c r="G8" s="4">
        <v>60.6516</v>
      </c>
    </row>
    <row r="9"/>
    <row r="10">
      <c r="A10" t="inlineStr">
        <is>
          <t xml:space="preserve">Bold cells ≥ current price (73.05). The conclusion is dominated by WACC and growth.</t>
        </is>
      </c>
    </row>
  </sheetData>
</worksheet>
</file>