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Hacksaw (HACK.ST)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-0.0563</v>
      </c>
    </row>
    <row r="6">
      <c r="A6" t="inlineStr">
        <is>
          <t xml:space="preserve">No-growth value / share</t>
        </is>
      </c>
      <c r="B6" s="2">
        <v>102.86</v>
      </c>
    </row>
    <row r="7">
      <c r="A7" t="inlineStr">
        <is>
          <t xml:space="preserve">ROIC</t>
        </is>
      </c>
      <c r="B7" s="3">
        <v>6.0438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596.38</v>
      </c>
    </row>
    <row r="10">
      <c r="A10" t="inlineStr">
        <is>
          <t xml:space="preserve">Economic Profit / EVA</t>
        </is>
      </c>
      <c r="B10" s="2">
        <v>1652.832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1675.0</v>
      </c>
    </row>
    <row r="3">
      <c r="A3" t="inlineStr">
        <is>
          <t xml:space="preserve">ROIC</t>
        </is>
      </c>
      <c r="B3" s="6">
        <v>6.0438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-1901.8</v>
      </c>
    </row>
    <row r="8">
      <c r="A8" t="inlineStr">
        <is>
          <t xml:space="preserve">Shares (m)</t>
        </is>
      </c>
      <c r="B8" s="5">
        <v>289.196</v>
      </c>
    </row>
    <row r="9">
      <c r="A9" t="inlineStr">
        <is>
          <t xml:space="preserve">Share price</t>
        </is>
      </c>
      <c r="B9" s="5">
        <v>81.2</v>
      </c>
    </row>
    <row r="10">
      <c r="A10" t="inlineStr">
        <is>
          <t xml:space="preserve">Stage-1 growth g (engine driver)</t>
        </is>
      </c>
      <c r="B10" s="6">
        <v>-0.0563</v>
      </c>
    </row>
    <row r="11"/>
    <row r="12">
      <c r="A12" t="inlineStr">
        <is>
          <t xml:space="preserve">Invested Capital  = NOPAT / ROIC</t>
        </is>
      </c>
      <c r="B12" s="2">
        <f>B2/B3</f>
        <v>277.1</v>
      </c>
    </row>
    <row r="13">
      <c r="A13" t="inlineStr">
        <is>
          <t xml:space="preserve">Market cap  = price × shares</t>
        </is>
      </c>
      <c r="B13" s="4">
        <f>B9*B8</f>
        <v>23482.715200000002</v>
      </c>
    </row>
    <row r="14">
      <c r="A14" t="inlineStr">
        <is>
          <t xml:space="preserve">Enterprise value  = mcap + net debt</t>
        </is>
      </c>
      <c r="B14" s="4">
        <f>B13+B7</f>
        <v>21580.9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1675.0</v>
      </c>
    </row>
    <row r="4">
      <c r="A4" t="inlineStr">
        <is>
          <t xml:space="preserve">Invested Capital</t>
        </is>
      </c>
      <c r="B4" s="2">
        <f>Inputs!B12</f>
        <v>277.1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22.168000000000003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1652.832</v>
      </c>
    </row>
    <row r="8">
      <c r="A8" t="inlineStr">
        <is>
          <t xml:space="preserve">ROIC</t>
        </is>
      </c>
      <c r="B8" s="3">
        <f>Inputs!B3</f>
        <v>6.0438</v>
      </c>
    </row>
    <row r="9">
      <c r="A9" t="inlineStr">
        <is>
          <t xml:space="preserve">ROIC − WACC spread</t>
        </is>
      </c>
      <c r="B9" s="3">
        <f>Inputs!B3-Inputs!B4</f>
        <v>5.9638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1580.6975</v>
      </c>
      <c r="C4" s="3">
        <f>Inputs!$B$10/Inputs!$B$3</f>
        <v>0.0</v>
      </c>
      <c r="D4" s="2">
        <f>B4*(1-C4)</f>
        <v>1580.6975</v>
      </c>
      <c r="E4" s="3">
        <f>1/(1+Inputs!$B$4)^A4</f>
        <v>0.9259259259259258</v>
      </c>
      <c r="F4" s="2">
        <f>D4*E4</f>
        <v>1463.608796296296</v>
      </c>
    </row>
    <row r="5">
      <c r="A5" s="4">
        <v>2.0</v>
      </c>
      <c r="B5" s="2">
        <f>B4*(1+Inputs!$B$10)</f>
        <v>1491.7042307499999</v>
      </c>
      <c r="C5" s="3">
        <f>Inputs!$B$10/Inputs!$B$3</f>
        <v>0.0</v>
      </c>
      <c r="D5" s="2">
        <f>B5*(1-C5)</f>
        <v>1491.7042307499999</v>
      </c>
      <c r="E5" s="3">
        <f>1/(1+Inputs!$B$4)^A5</f>
        <v>0.8573388203017832</v>
      </c>
      <c r="F5" s="2">
        <f>D5*E5</f>
        <v>1278.8959454303838</v>
      </c>
    </row>
    <row r="6">
      <c r="A6" s="4">
        <v>3.0</v>
      </c>
      <c r="B6" s="2">
        <f>B5*(1+Inputs!$B$10)</f>
        <v>1407.7212825587749</v>
      </c>
      <c r="C6" s="3">
        <f>Inputs!$B$10/Inputs!$B$3</f>
        <v>0.0</v>
      </c>
      <c r="D6" s="2">
        <f>B6*(1-C6)</f>
        <v>1407.7212825587749</v>
      </c>
      <c r="E6" s="3">
        <f>1/(1+Inputs!$B$4)^A6</f>
        <v>0.7938322410201696</v>
      </c>
      <c r="F6" s="2">
        <f>D6*E6</f>
        <v>1117.4945404654197</v>
      </c>
    </row>
    <row r="7">
      <c r="A7" s="4">
        <v>4.0</v>
      </c>
      <c r="B7" s="2">
        <f>B6*(1+Inputs!$B$10)</f>
        <v>1328.4665743507157</v>
      </c>
      <c r="C7" s="3">
        <f>Inputs!$B$10/Inputs!$B$3</f>
        <v>0.0</v>
      </c>
      <c r="D7" s="2">
        <f>B7*(1-C7)</f>
        <v>1328.4665743507157</v>
      </c>
      <c r="E7" s="3">
        <f>1/(1+Inputs!$B$4)^A7</f>
        <v>0.7350298527964533</v>
      </c>
      <c r="F7" s="2">
        <f>D7*E7</f>
        <v>976.4625905900151</v>
      </c>
    </row>
    <row r="8">
      <c r="A8" s="4">
        <v>5.0</v>
      </c>
      <c r="B8" s="2">
        <f>B7*(1+Inputs!$B$10)</f>
        <v>1253.6739062147703</v>
      </c>
      <c r="C8" s="3">
        <f>Inputs!$B$10/Inputs!$B$3</f>
        <v>0.0</v>
      </c>
      <c r="D8" s="2">
        <f>B8*(1-C8)</f>
        <v>1253.6739062147703</v>
      </c>
      <c r="E8" s="3">
        <f>1/(1+Inputs!$B$4)^A8</f>
        <v>0.6805831970337529</v>
      </c>
      <c r="F8" s="2">
        <f>D8*E8</f>
        <v>853.2293951294417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81.2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-0.0563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120.0</v>
      </c>
      <c r="C4" s="3">
        <v>0.0373</v>
      </c>
      <c r="D4" s="3">
        <v>0.4</v>
      </c>
      <c r="E4" s="3">
        <v>0.4778</v>
      </c>
    </row>
    <row r="5">
      <c r="A5" t="inlineStr">
        <is>
          <t xml:space="preserve">Base</t>
        </is>
      </c>
      <c r="B5" s="2">
        <v>95.0</v>
      </c>
      <c r="C5" s="3">
        <v>-0.019</v>
      </c>
      <c r="D5" s="3">
        <v>0.4</v>
      </c>
      <c r="E5" s="3">
        <v>0.17</v>
      </c>
    </row>
    <row r="6">
      <c r="A6" t="inlineStr">
        <is>
          <t xml:space="preserve">Bear</t>
        </is>
      </c>
      <c r="B6" s="2">
        <v>60.0</v>
      </c>
      <c r="C6" s="3">
        <v>-0.127</v>
      </c>
      <c r="D6" s="3">
        <v>0.2</v>
      </c>
      <c r="E6" s="3">
        <v>-0.2611</v>
      </c>
    </row>
    <row r="7">
      <c r="A7" t="inlineStr" s="1">
        <is>
          <t xml:space="preserve">E[r] (probability-weighted)</t>
        </is>
      </c>
      <c r="E7" s="3">
        <v>0.2069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138.5248</v>
      </c>
      <c r="C4" s="4">
        <v>157.7342</v>
      </c>
      <c r="D4" s="4">
        <v>171.7896</v>
      </c>
      <c r="E4" s="4">
        <v>194.8929</v>
      </c>
      <c r="F4" s="4">
        <v>211.7314</v>
      </c>
      <c r="G4" s="4">
        <v>259.3268</v>
      </c>
    </row>
    <row r="5">
      <c r="A5" t="inlineStr" s="1">
        <is>
          <t xml:space="preserve">7.25%</t>
        </is>
      </c>
      <c r="B5" s="4">
        <v>117.8795</v>
      </c>
      <c r="C5" s="4">
        <v>133.826</v>
      </c>
      <c r="D5" s="4">
        <v>145.4854</v>
      </c>
      <c r="E5" s="4">
        <v>164.6374</v>
      </c>
      <c r="F5" s="4">
        <v>178.5871</v>
      </c>
      <c r="G5" s="4">
        <v>217.985</v>
      </c>
    </row>
    <row r="6">
      <c r="A6" t="inlineStr" s="1">
        <is>
          <t xml:space="preserve">8.00%</t>
        </is>
      </c>
      <c r="B6" s="4">
        <v>102.8601</v>
      </c>
      <c r="C6" s="4">
        <v>116.4392</v>
      </c>
      <c r="D6" s="4">
        <v>126.3605</v>
      </c>
      <c r="E6" s="4">
        <v>142.6463</v>
      </c>
      <c r="F6" s="4">
        <v>154.5009</v>
      </c>
      <c r="G6" s="4">
        <v>187.9544</v>
      </c>
    </row>
    <row r="7">
      <c r="A7" t="inlineStr" s="1">
        <is>
          <t xml:space="preserve">8.75%</t>
        </is>
      </c>
      <c r="B7" s="4">
        <v>91.4415</v>
      </c>
      <c r="C7" s="4">
        <v>103.2261</v>
      </c>
      <c r="D7" s="4">
        <v>111.8301</v>
      </c>
      <c r="E7" s="4">
        <v>125.944</v>
      </c>
      <c r="F7" s="4">
        <v>136.2113</v>
      </c>
      <c r="G7" s="4">
        <v>165.1618</v>
      </c>
    </row>
    <row r="8">
      <c r="A8" t="inlineStr" s="1">
        <is>
          <t xml:space="preserve">9.50%</t>
        </is>
      </c>
      <c r="B8" s="4">
        <v>82.4664</v>
      </c>
      <c r="C8" s="4">
        <v>92.8451</v>
      </c>
      <c r="D8" s="4">
        <v>100.4172</v>
      </c>
      <c r="E8" s="4">
        <v>112.8302</v>
      </c>
      <c r="F8" s="4">
        <v>121.8546</v>
      </c>
      <c r="G8" s="4">
        <v>147.2797</v>
      </c>
    </row>
    <row r="9"/>
    <row r="10">
      <c r="A10" t="inlineStr">
        <is>
          <t xml:space="preserve">Bold cells ≥ current price (81.2). The conclusion is dominated by WACC and growth.</t>
        </is>
      </c>
    </row>
  </sheetData>
</worksheet>
</file>