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G5 Entertainment (G5EN.ST)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0.0678</v>
      </c>
    </row>
    <row r="6">
      <c r="A6" t="inlineStr">
        <is>
          <t xml:space="preserve">No-growth value / share</t>
        </is>
      </c>
      <c r="B6" s="2">
        <v>56.8977</v>
      </c>
    </row>
    <row r="7">
      <c r="A7" t="inlineStr">
        <is>
          <t xml:space="preserve">ROIC</t>
        </is>
      </c>
      <c r="B7" s="3">
        <v>0.0714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-0.86</v>
      </c>
    </row>
    <row r="10">
      <c r="A10" t="inlineStr">
        <is>
          <t xml:space="preserve">Economic Profit / EVA</t>
        </is>
      </c>
      <c r="B10" s="2">
        <v>-1.9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15.5</v>
      </c>
    </row>
    <row r="3">
      <c r="A3" t="inlineStr">
        <is>
          <t xml:space="preserve">ROIC</t>
        </is>
      </c>
      <c r="B3" s="6">
        <v>0.0714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-251.3</v>
      </c>
    </row>
    <row r="8">
      <c r="A8" t="inlineStr">
        <is>
          <t xml:space="preserve">Shares (m)</t>
        </is>
      </c>
      <c r="B8" s="5">
        <v>7.749</v>
      </c>
    </row>
    <row r="9">
      <c r="A9" t="inlineStr">
        <is>
          <t xml:space="preserve">Share price</t>
        </is>
      </c>
      <c r="B9" s="5">
        <v>68.0</v>
      </c>
    </row>
    <row r="10">
      <c r="A10" t="inlineStr">
        <is>
          <t xml:space="preserve">Stage-1 growth g (engine driver)</t>
        </is>
      </c>
      <c r="B10" s="6">
        <v>0.0678</v>
      </c>
    </row>
    <row r="11"/>
    <row r="12">
      <c r="A12" t="inlineStr">
        <is>
          <t xml:space="preserve">Invested Capital  = NOPAT / ROIC</t>
        </is>
      </c>
      <c r="B12" s="2">
        <f>B2/B3</f>
        <v>217.5</v>
      </c>
    </row>
    <row r="13">
      <c r="A13" t="inlineStr">
        <is>
          <t xml:space="preserve">Market cap  = price × shares</t>
        </is>
      </c>
      <c r="B13" s="4">
        <f>B9*B8</f>
        <v>526.932</v>
      </c>
    </row>
    <row r="14">
      <c r="A14" t="inlineStr">
        <is>
          <t xml:space="preserve">Enterprise value  = mcap + net debt</t>
        </is>
      </c>
      <c r="B14" s="4">
        <f>B13+B7</f>
        <v>275.6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15.5</v>
      </c>
    </row>
    <row r="4">
      <c r="A4" t="inlineStr">
        <is>
          <t xml:space="preserve">Invested Capital</t>
        </is>
      </c>
      <c r="B4" s="2">
        <f>Inputs!B12</f>
        <v>217.5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17.400000000000002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-1.9000000000000021</v>
      </c>
    </row>
    <row r="8">
      <c r="A8" t="inlineStr">
        <is>
          <t xml:space="preserve">ROIC</t>
        </is>
      </c>
      <c r="B8" s="3">
        <f>Inputs!B3</f>
        <v>0.0714</v>
      </c>
    </row>
    <row r="9">
      <c r="A9" t="inlineStr">
        <is>
          <t xml:space="preserve">ROIC − WACC spread</t>
        </is>
      </c>
      <c r="B9" s="3">
        <f>Inputs!B3-Inputs!B4</f>
        <v>-0.008599999999999997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16.550900000000002</v>
      </c>
      <c r="C4" s="3">
        <f>Inputs!$B$10/Inputs!$B$3</f>
        <v>0.9495798319327731</v>
      </c>
      <c r="D4" s="2">
        <f>B4*(1-C4)</f>
        <v>0.8344991596638663</v>
      </c>
      <c r="E4" s="3">
        <f>1/(1+Inputs!$B$4)^A4</f>
        <v>0.9259259259259258</v>
      </c>
      <c r="F4" s="2">
        <f>D4*E4</f>
        <v>0.7726844070961725</v>
      </c>
    </row>
    <row r="5">
      <c r="A5" s="4">
        <v>2.0</v>
      </c>
      <c r="B5" s="2">
        <f>B4*(1+Inputs!$B$10)</f>
        <v>17.673051020000003</v>
      </c>
      <c r="C5" s="3">
        <f>Inputs!$B$10/Inputs!$B$3</f>
        <v>0.9495798319327731</v>
      </c>
      <c r="D5" s="2">
        <f>B5*(1-C5)</f>
        <v>0.8910782026890766</v>
      </c>
      <c r="E5" s="3">
        <f>1/(1+Inputs!$B$4)^A5</f>
        <v>0.8573388203017832</v>
      </c>
      <c r="F5" s="2">
        <f>D5*E5</f>
        <v>0.7639559350900862</v>
      </c>
    </row>
    <row r="6">
      <c r="A6" s="4">
        <v>3.0</v>
      </c>
      <c r="B6" s="2">
        <f>B5*(1+Inputs!$B$10)</f>
        <v>18.871283879156003</v>
      </c>
      <c r="C6" s="3">
        <f>Inputs!$B$10/Inputs!$B$3</f>
        <v>0.9495798319327731</v>
      </c>
      <c r="D6" s="2">
        <f>B6*(1-C6)</f>
        <v>0.9514933048313959</v>
      </c>
      <c r="E6" s="3">
        <f>1/(1+Inputs!$B$4)^A6</f>
        <v>0.7938322410201696</v>
      </c>
      <c r="F6" s="2">
        <f>D6*E6</f>
        <v>0.7553260624899943</v>
      </c>
    </row>
    <row r="7">
      <c r="A7" s="4">
        <v>4.0</v>
      </c>
      <c r="B7" s="2">
        <f>B6*(1+Inputs!$B$10)</f>
        <v>20.15075692616278</v>
      </c>
      <c r="C7" s="3">
        <f>Inputs!$B$10/Inputs!$B$3</f>
        <v>0.9495798319327731</v>
      </c>
      <c r="D7" s="2">
        <f>B7*(1-C7)</f>
        <v>1.0160045508989646</v>
      </c>
      <c r="E7" s="3">
        <f>1/(1+Inputs!$B$4)^A7</f>
        <v>0.7350298527964533</v>
      </c>
      <c r="F7" s="2">
        <f>D7*E7</f>
        <v>0.7467936754877925</v>
      </c>
    </row>
    <row r="8">
      <c r="A8" s="4">
        <v>5.0</v>
      </c>
      <c r="B8" s="2">
        <f>B7*(1+Inputs!$B$10)</f>
        <v>21.51697824575662</v>
      </c>
      <c r="C8" s="3">
        <f>Inputs!$B$10/Inputs!$B$3</f>
        <v>0.9495798319327731</v>
      </c>
      <c r="D8" s="2">
        <f>B8*(1-C8)</f>
        <v>1.0848896594499144</v>
      </c>
      <c r="E8" s="3">
        <f>1/(1+Inputs!$B$4)^A8</f>
        <v>0.6805831970337529</v>
      </c>
      <c r="F8" s="2">
        <f>D8*E8</f>
        <v>0.7383576728572823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68.0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0.0678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85.0</v>
      </c>
      <c r="C4" s="3">
        <v>0.0678</v>
      </c>
      <c r="D4" s="3">
        <v>0.3</v>
      </c>
      <c r="E4" s="3">
        <v>0.25</v>
      </c>
    </row>
    <row r="5">
      <c r="A5" t="inlineStr">
        <is>
          <t xml:space="preserve">Base</t>
        </is>
      </c>
      <c r="B5" s="2">
        <v>65.0</v>
      </c>
      <c r="C5" s="3">
        <v>0.0678</v>
      </c>
      <c r="D5" s="3">
        <v>0.4</v>
      </c>
      <c r="E5" s="3">
        <v>-0.0441</v>
      </c>
    </row>
    <row r="6">
      <c r="A6" t="inlineStr">
        <is>
          <t xml:space="preserve">Bear</t>
        </is>
      </c>
      <c r="B6" s="2">
        <v>50.0</v>
      </c>
      <c r="C6" s="3">
        <v>-0.3773</v>
      </c>
      <c r="D6" s="3">
        <v>0.3</v>
      </c>
      <c r="E6" s="3">
        <v>-0.2647</v>
      </c>
    </row>
    <row r="7">
      <c r="A7" t="inlineStr" s="1">
        <is>
          <t xml:space="preserve">E[r] (probability-weighted)</t>
        </is>
      </c>
      <c r="E7" s="3">
        <v>-0.0221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65.0545</v>
      </c>
      <c r="C4" s="4">
        <v>65.8661</v>
      </c>
      <c r="D4" s="4">
        <v>66.3323</v>
      </c>
      <c r="E4" s="4">
        <v>66.8959</v>
      </c>
      <c r="F4" s="4">
        <v>67.166</v>
      </c>
      <c r="G4" s="4">
        <v>67.3864</v>
      </c>
    </row>
    <row r="5">
      <c r="A5" t="inlineStr" s="1">
        <is>
          <t xml:space="preserve">7.25%</t>
        </is>
      </c>
      <c r="B5" s="4">
        <v>60.3442</v>
      </c>
      <c r="C5" s="4">
        <v>60.4909</v>
      </c>
      <c r="D5" s="4">
        <v>60.4729</v>
      </c>
      <c r="E5" s="4">
        <v>60.2446</v>
      </c>
      <c r="F5" s="4">
        <v>59.9406</v>
      </c>
      <c r="G5" s="4">
        <v>58.5499</v>
      </c>
    </row>
    <row r="6">
      <c r="A6" t="inlineStr" s="1">
        <is>
          <t xml:space="preserve">8.00%</t>
        </is>
      </c>
      <c r="B6" s="4">
        <v>56.9037</v>
      </c>
      <c r="C6" s="4">
        <v>56.5849</v>
      </c>
      <c r="D6" s="4">
        <v>56.2292</v>
      </c>
      <c r="E6" s="4">
        <v>55.4505</v>
      </c>
      <c r="F6" s="4">
        <v>54.7486</v>
      </c>
      <c r="G6" s="4">
        <v>52.2469</v>
      </c>
    </row>
    <row r="7">
      <c r="A7" t="inlineStr" s="1">
        <is>
          <t xml:space="preserve">8.75%</t>
        </is>
      </c>
      <c r="B7" s="4">
        <v>54.2764</v>
      </c>
      <c r="C7" s="4">
        <v>53.6191</v>
      </c>
      <c r="D7" s="4">
        <v>53.0189</v>
      </c>
      <c r="E7" s="4">
        <v>51.8432</v>
      </c>
      <c r="F7" s="4">
        <v>50.8554</v>
      </c>
      <c r="G7" s="4">
        <v>47.5599</v>
      </c>
    </row>
    <row r="8">
      <c r="A8" t="inlineStr" s="1">
        <is>
          <t xml:space="preserve">9.50%</t>
        </is>
      </c>
      <c r="B8" s="4">
        <v>52.2014</v>
      </c>
      <c r="C8" s="4">
        <v>51.2913</v>
      </c>
      <c r="D8" s="4">
        <v>50.5091</v>
      </c>
      <c r="E8" s="4">
        <v>49.0396</v>
      </c>
      <c r="F8" s="4">
        <v>47.8413</v>
      </c>
      <c r="G8" s="4">
        <v>43.965</v>
      </c>
    </row>
    <row r="9"/>
    <row r="10">
      <c r="A10" t="inlineStr">
        <is>
          <t xml:space="preserve">Bold cells ≥ current price (68.0). The conclusion is dominated by WACC and growth.</t>
        </is>
      </c>
    </row>
  </sheetData>
</worksheet>
</file>