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Djurslands Bank (DJUR.CO)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0.118</v>
      </c>
    </row>
    <row r="6">
      <c r="A6" t="inlineStr">
        <is>
          <t xml:space="preserve">Book value / share</t>
        </is>
      </c>
      <c r="B6" s="2">
        <v>708.88</v>
      </c>
    </row>
    <row r="7">
      <c r="A7" t="inlineStr">
        <is>
          <t xml:space="preserve">Sustainable ROE (observed)</t>
        </is>
      </c>
      <c r="B7" s="3">
        <v>0.1295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3.45</v>
      </c>
    </row>
    <row r="10">
      <c r="A10" t="inlineStr">
        <is>
          <t xml:space="preserve">Current P/B</t>
        </is>
      </c>
      <c r="B10" s="2">
        <v>1.3542</v>
      </c>
    </row>
    <row r="11">
      <c r="A11" t="inlineStr">
        <is>
          <t xml:space="preserve">Justified P/B</t>
        </is>
      </c>
      <c r="B11" s="2">
        <v>1.53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1914.0</v>
      </c>
    </row>
    <row r="3">
      <c r="A3" t="inlineStr">
        <is>
          <t xml:space="preserve">Sustainable ROE</t>
        </is>
      </c>
      <c r="B3" s="6">
        <v>0.1295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2.7</v>
      </c>
    </row>
    <row r="9">
      <c r="A9" t="inlineStr">
        <is>
          <t xml:space="preserve">Share price</t>
        </is>
      </c>
      <c r="B9" s="5">
        <v>960.0</v>
      </c>
    </row>
    <row r="10"/>
    <row r="11">
      <c r="A11" t="inlineStr">
        <is>
          <t xml:space="preserve">Book value / share  = equity / shares</t>
        </is>
      </c>
      <c r="B11" s="2">
        <f>B2/B8</f>
        <v>708.88</v>
      </c>
    </row>
    <row r="12">
      <c r="A12" t="inlineStr">
        <is>
          <t xml:space="preserve">Market cap  = price × shares</t>
        </is>
      </c>
      <c r="B12" s="4">
        <f>B9*B8</f>
        <v>2592.0</v>
      </c>
    </row>
    <row r="13">
      <c r="A13" t="inlineStr">
        <is>
          <t xml:space="preserve">Current P/B  = mcap / book</t>
        </is>
      </c>
      <c r="B13" s="2">
        <f>B12/B2</f>
        <v>1.35423197492163</v>
      </c>
    </row>
    <row r="14">
      <c r="A14" t="inlineStr">
        <is>
          <t xml:space="preserve">Justified P/B  = (ROE−g)/(Ke−g)</t>
        </is>
      </c>
      <c r="B14" s="2">
        <f>(B3-B6)/(B4-B6)</f>
        <v>1.5307692307692309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1914.0</v>
      </c>
      <c r="C4" s="3">
        <f>Inputs!$B$3-Inputs!$B$4</f>
        <v>0.0345</v>
      </c>
      <c r="D4" s="2">
        <f>B4*C4</f>
        <v>66.033</v>
      </c>
      <c r="E4" s="3">
        <f>1/(1+Inputs!$B$4)^A4</f>
        <v>0.9132420091324202</v>
      </c>
      <c r="F4" s="2">
        <f>D4*E4</f>
        <v>60.304109589041104</v>
      </c>
    </row>
    <row r="5">
      <c r="A5" s="4">
        <v>2.0</v>
      </c>
      <c r="B5" s="2">
        <f>B4*(1+Inputs!$B$6)</f>
        <v>1971.42</v>
      </c>
      <c r="C5" s="3">
        <f>Inputs!$B$3-Inputs!$B$4</f>
        <v>0.0345</v>
      </c>
      <c r="D5" s="2">
        <f>B5*C5</f>
        <v>68.01399</v>
      </c>
      <c r="E5" s="3">
        <f>1/(1+Inputs!$B$4)^A5</f>
        <v>0.8340109672442193</v>
      </c>
      <c r="F5" s="2">
        <f>D5*E5</f>
        <v>56.724413586038665</v>
      </c>
    </row>
    <row r="6">
      <c r="A6" s="4">
        <v>3.0</v>
      </c>
      <c r="B6" s="2">
        <f>B5*(1+Inputs!$B$6)</f>
        <v>2030.5626000000002</v>
      </c>
      <c r="C6" s="3">
        <f>Inputs!$B$3-Inputs!$B$4</f>
        <v>0.0345</v>
      </c>
      <c r="D6" s="2">
        <f>B6*C6</f>
        <v>70.05440970000001</v>
      </c>
      <c r="E6" s="3">
        <f>1/(1+Inputs!$B$4)^A6</f>
        <v>0.7616538513645839</v>
      </c>
      <c r="F6" s="2">
        <f>D6*E6</f>
        <v>53.35721095307747</v>
      </c>
    </row>
    <row r="7">
      <c r="A7" s="4">
        <v>4.0</v>
      </c>
      <c r="B7" s="2">
        <f>B6*(1+Inputs!$B$6)</f>
        <v>2091.479478</v>
      </c>
      <c r="C7" s="3">
        <f>Inputs!$B$3-Inputs!$B$4</f>
        <v>0.0345</v>
      </c>
      <c r="D7" s="2">
        <f>B7*C7</f>
        <v>72.15604199100001</v>
      </c>
      <c r="E7" s="3">
        <f>1/(1+Inputs!$B$4)^A7</f>
        <v>0.6955742934836383</v>
      </c>
      <c r="F7" s="2">
        <f>D7*E7</f>
        <v>50.189887928465566</v>
      </c>
    </row>
    <row r="8">
      <c r="A8" s="4">
        <v>5.0</v>
      </c>
      <c r="B8" s="2">
        <f>B7*(1+Inputs!$B$6)</f>
        <v>2154.2238623400003</v>
      </c>
      <c r="C8" s="3">
        <f>Inputs!$B$3-Inputs!$B$4</f>
        <v>0.0345</v>
      </c>
      <c r="D8" s="2">
        <f>B8*C8</f>
        <v>74.32072325073001</v>
      </c>
      <c r="E8" s="3">
        <f>1/(1+Inputs!$B$4)^A8</f>
        <v>0.6352276652818615</v>
      </c>
      <c r="F8" s="2">
        <f>D8*E8</f>
        <v>47.21057951262058</v>
      </c>
    </row>
    <row r="9">
      <c r="A9" s="4">
        <v>6.0</v>
      </c>
      <c r="B9" s="2">
        <f>B8*(1+Inputs!$B$6)</f>
        <v>2218.8505782102</v>
      </c>
      <c r="C9" s="3">
        <f>Inputs!$B$3-Inputs!$B$4</f>
        <v>0.0345</v>
      </c>
      <c r="D9" s="2">
        <f>B9*C9</f>
        <v>76.55034494825192</v>
      </c>
      <c r="E9" s="3">
        <f>1/(1+Inputs!$B$4)^A9</f>
        <v>0.5801165892985036</v>
      </c>
      <c r="F9" s="2">
        <f>D9*E9</f>
        <v>44.40812502100384</v>
      </c>
    </row>
    <row r="10">
      <c r="A10" s="4">
        <v>7.0</v>
      </c>
      <c r="B10" s="2">
        <f>B9*(1+Inputs!$B$6)</f>
        <v>2285.416095556506</v>
      </c>
      <c r="C10" s="3">
        <f>Inputs!$B$3-Inputs!$B$4</f>
        <v>0.0345</v>
      </c>
      <c r="D10" s="2">
        <f>B10*C10</f>
        <v>78.84685529669947</v>
      </c>
      <c r="E10" s="3">
        <f>1/(1+Inputs!$B$4)^A10</f>
        <v>0.5297868395420124</v>
      </c>
      <c r="F10" s="2">
        <f>D10*E10</f>
        <v>41.772026275464796</v>
      </c>
    </row>
    <row r="11">
      <c r="A11" s="4">
        <v>8.0</v>
      </c>
      <c r="B11" s="2">
        <f>B10*(1+Inputs!$B$6)</f>
        <v>2353.9785784232013</v>
      </c>
      <c r="C11" s="3">
        <f>Inputs!$B$3-Inputs!$B$4</f>
        <v>0.0345</v>
      </c>
      <c r="D11" s="2">
        <f>B11*C11</f>
        <v>81.21226095560046</v>
      </c>
      <c r="E11" s="3">
        <f>1/(1+Inputs!$B$4)^A11</f>
        <v>0.4838235977552625</v>
      </c>
      <c r="F11" s="2">
        <f>D11*E11</f>
        <v>39.292408277377845</v>
      </c>
    </row>
    <row r="12">
      <c r="A12" s="4">
        <v>9.0</v>
      </c>
      <c r="B12" s="2">
        <f>B11*(1+Inputs!$B$6)</f>
        <v>2424.5979357758974</v>
      </c>
      <c r="C12" s="3">
        <f>Inputs!$B$3-Inputs!$B$4</f>
        <v>0.0345</v>
      </c>
      <c r="D12" s="2">
        <f>B12*C12</f>
        <v>83.64862878426847</v>
      </c>
      <c r="E12" s="3">
        <f>1/(1+Inputs!$B$4)^A12</f>
        <v>0.4418480344796918</v>
      </c>
      <c r="F12" s="2">
        <f>D12*E12</f>
        <v>36.95998221525039</v>
      </c>
    </row>
    <row r="13">
      <c r="A13" s="4">
        <v>10.0</v>
      </c>
      <c r="B13" s="2">
        <f>B12*(1+Inputs!$B$6)</f>
        <v>2497.3358738491743</v>
      </c>
      <c r="C13" s="3">
        <f>Inputs!$B$3-Inputs!$B$4</f>
        <v>0.0345</v>
      </c>
      <c r="D13" s="2">
        <f>B13*C13</f>
        <v>86.15808764779652</v>
      </c>
      <c r="E13" s="3">
        <f>1/(1+Inputs!$B$4)^A13</f>
        <v>0.40351418673944456</v>
      </c>
      <c r="F13" s="2">
        <f>D13*E13</f>
        <v>34.7660106682264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1914.0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960.0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0.118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1200.0</v>
      </c>
      <c r="C4" s="3">
        <v>0.14</v>
      </c>
      <c r="D4" s="3">
        <v>0.35</v>
      </c>
      <c r="E4" s="3">
        <v>0.25</v>
      </c>
    </row>
    <row r="5">
      <c r="A5" t="inlineStr">
        <is>
          <t xml:space="preserve">Base</t>
        </is>
      </c>
      <c r="B5" s="2">
        <v>1050.0</v>
      </c>
      <c r="C5" s="3">
        <v>0.1263</v>
      </c>
      <c r="D5" s="3">
        <v>0.45</v>
      </c>
      <c r="E5" s="3">
        <v>0.0938</v>
      </c>
    </row>
    <row r="6">
      <c r="A6" t="inlineStr">
        <is>
          <t xml:space="preserve">Bear</t>
        </is>
      </c>
      <c r="B6" s="2">
        <v>850.0</v>
      </c>
      <c r="C6" s="3">
        <v>0.1079</v>
      </c>
      <c r="D6" s="3">
        <v>0.2</v>
      </c>
      <c r="E6" s="3">
        <v>-0.1146</v>
      </c>
    </row>
    <row r="7">
      <c r="A7" t="inlineStr" s="1">
        <is>
          <t xml:space="preserve">E[r] (probability-weighted)</t>
        </is>
      </c>
      <c r="E7" s="3">
        <v>0.1068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992.432</v>
      </c>
      <c r="C4" s="4">
        <v>1559.536</v>
      </c>
      <c r="D4" s="4">
        <v>2126.64</v>
      </c>
      <c r="E4" s="4">
        <v>2693.744</v>
      </c>
      <c r="F4" s="4">
        <v>3260.848</v>
      </c>
      <c r="G4" s="4">
        <v>3827.952</v>
      </c>
      <c r="H4" s="4">
        <v>4395.056</v>
      </c>
    </row>
    <row r="5">
      <c r="A5" t="inlineStr" s="1">
        <is>
          <t xml:space="preserve">8.75%</t>
        </is>
      </c>
      <c r="B5" s="4">
        <v>862.9843</v>
      </c>
      <c r="C5" s="4">
        <v>1356.1183</v>
      </c>
      <c r="D5" s="4">
        <v>1849.2522</v>
      </c>
      <c r="E5" s="4">
        <v>2342.3861</v>
      </c>
      <c r="F5" s="4">
        <v>2835.52</v>
      </c>
      <c r="G5" s="4">
        <v>3328.6539</v>
      </c>
      <c r="H5" s="4">
        <v>3821.7878</v>
      </c>
    </row>
    <row r="6">
      <c r="A6" t="inlineStr" s="1">
        <is>
          <t xml:space="preserve">9.50%</t>
        </is>
      </c>
      <c r="B6" s="4">
        <v>763.4092</v>
      </c>
      <c r="C6" s="4">
        <v>1199.6431</v>
      </c>
      <c r="D6" s="4">
        <v>1635.8769</v>
      </c>
      <c r="E6" s="4">
        <v>2072.1108</v>
      </c>
      <c r="F6" s="4">
        <v>2508.3446</v>
      </c>
      <c r="G6" s="4">
        <v>2944.5785</v>
      </c>
      <c r="H6" s="4">
        <v>3380.8123</v>
      </c>
    </row>
    <row r="7">
      <c r="A7" t="inlineStr" s="1">
        <is>
          <t xml:space="preserve">10.25%</t>
        </is>
      </c>
      <c r="B7" s="4">
        <v>684.4359</v>
      </c>
      <c r="C7" s="4">
        <v>1075.5421</v>
      </c>
      <c r="D7" s="4">
        <v>1466.6483</v>
      </c>
      <c r="E7" s="4">
        <v>1857.7545</v>
      </c>
      <c r="F7" s="4">
        <v>2248.8607</v>
      </c>
      <c r="G7" s="4">
        <v>2639.9669</v>
      </c>
      <c r="H7" s="4">
        <v>3031.0731</v>
      </c>
    </row>
    <row r="8">
      <c r="A8" t="inlineStr" s="1">
        <is>
          <t xml:space="preserve">11.00%</t>
        </is>
      </c>
      <c r="B8" s="4">
        <v>620.27</v>
      </c>
      <c r="C8" s="4">
        <v>974.71</v>
      </c>
      <c r="D8" s="4">
        <v>1329.15</v>
      </c>
      <c r="E8" s="4">
        <v>1683.59</v>
      </c>
      <c r="F8" s="4">
        <v>2038.03</v>
      </c>
      <c r="G8" s="4">
        <v>2392.47</v>
      </c>
      <c r="H8" s="4">
        <v>2746.91</v>
      </c>
    </row>
    <row r="9"/>
    <row r="10">
      <c r="A10" t="inlineStr">
        <is>
          <t xml:space="preserve">Bold cells ≥ current price (960.0). Dominated by cost of equity and sustainable ROE.</t>
        </is>
      </c>
    </row>
  </sheetData>
</worksheet>
</file>