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Digia (DIGIA.HE)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-0.0441</v>
      </c>
    </row>
    <row r="6">
      <c r="A6" t="inlineStr">
        <is>
          <t xml:space="preserve">No-growth value / share</t>
        </is>
      </c>
      <c r="B6" s="2">
        <v>6.4982</v>
      </c>
    </row>
    <row r="7">
      <c r="A7" t="inlineStr">
        <is>
          <t xml:space="preserve">ROIC</t>
        </is>
      </c>
      <c r="B7" s="3">
        <v>0.1205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4.05</v>
      </c>
    </row>
    <row r="10">
      <c r="A10" t="inlineStr">
        <is>
          <t xml:space="preserve">Economic Profit / EVA</t>
        </is>
      </c>
      <c r="B10" s="2">
        <v>4.724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14.1</v>
      </c>
    </row>
    <row r="3">
      <c r="A3" t="inlineStr">
        <is>
          <t xml:space="preserve">ROIC</t>
        </is>
      </c>
      <c r="B3" s="6">
        <v>0.1205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23.7</v>
      </c>
    </row>
    <row r="8">
      <c r="A8" t="inlineStr">
        <is>
          <t xml:space="preserve">Shares (m)</t>
        </is>
      </c>
      <c r="B8" s="5">
        <v>26.823</v>
      </c>
    </row>
    <row r="9">
      <c r="A9" t="inlineStr">
        <is>
          <t xml:space="preserve">Share price</t>
        </is>
      </c>
      <c r="B9" s="5">
        <v>5.86</v>
      </c>
    </row>
    <row r="10">
      <c r="A10" t="inlineStr">
        <is>
          <t xml:space="preserve">Stage-1 growth g (engine driver)</t>
        </is>
      </c>
      <c r="B10" s="6">
        <v>-0.0441</v>
      </c>
    </row>
    <row r="11"/>
    <row r="12">
      <c r="A12" t="inlineStr">
        <is>
          <t xml:space="preserve">Invested Capital  = NOPAT / ROIC</t>
        </is>
      </c>
      <c r="B12" s="2">
        <f>B2/B3</f>
        <v>117.2</v>
      </c>
    </row>
    <row r="13">
      <c r="A13" t="inlineStr">
        <is>
          <t xml:space="preserve">Market cap  = price × shares</t>
        </is>
      </c>
      <c r="B13" s="4">
        <f>B9*B8</f>
        <v>157.18278</v>
      </c>
    </row>
    <row r="14">
      <c r="A14" t="inlineStr">
        <is>
          <t xml:space="preserve">Enterprise value  = mcap + net debt</t>
        </is>
      </c>
      <c r="B14" s="4">
        <f>B13+B7</f>
        <v>180.9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14.1</v>
      </c>
    </row>
    <row r="4">
      <c r="A4" t="inlineStr">
        <is>
          <t xml:space="preserve">Invested Capital</t>
        </is>
      </c>
      <c r="B4" s="2">
        <f>Inputs!B12</f>
        <v>117.2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9.376000000000001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4.723999999999998</v>
      </c>
    </row>
    <row r="8">
      <c r="A8" t="inlineStr">
        <is>
          <t xml:space="preserve">ROIC</t>
        </is>
      </c>
      <c r="B8" s="3">
        <f>Inputs!B3</f>
        <v>0.1205</v>
      </c>
    </row>
    <row r="9">
      <c r="A9" t="inlineStr">
        <is>
          <t xml:space="preserve">ROIC − WACC spread</t>
        </is>
      </c>
      <c r="B9" s="3">
        <f>Inputs!B3-Inputs!B4</f>
        <v>0.040499999999999994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13.47819</v>
      </c>
      <c r="C4" s="3">
        <f>Inputs!$B$10/Inputs!$B$3</f>
        <v>0.0</v>
      </c>
      <c r="D4" s="2">
        <f>B4*(1-C4)</f>
        <v>13.47819</v>
      </c>
      <c r="E4" s="3">
        <f>1/(1+Inputs!$B$4)^A4</f>
        <v>0.9259259259259258</v>
      </c>
      <c r="F4" s="2">
        <f>D4*E4</f>
        <v>12.479805555555554</v>
      </c>
    </row>
    <row r="5">
      <c r="A5" s="4">
        <v>2.0</v>
      </c>
      <c r="B5" s="2">
        <f>B4*(1+Inputs!$B$10)</f>
        <v>12.883801820999999</v>
      </c>
      <c r="C5" s="3">
        <f>Inputs!$B$10/Inputs!$B$3</f>
        <v>0.0</v>
      </c>
      <c r="D5" s="2">
        <f>B5*(1-C5)</f>
        <v>12.883801820999999</v>
      </c>
      <c r="E5" s="3">
        <f>1/(1+Inputs!$B$4)^A5</f>
        <v>0.8573388203017832</v>
      </c>
      <c r="F5" s="2">
        <f>D5*E5</f>
        <v>11.045783454218105</v>
      </c>
    </row>
    <row r="6">
      <c r="A6" s="4">
        <v>3.0</v>
      </c>
      <c r="B6" s="2">
        <f>B5*(1+Inputs!$B$10)</f>
        <v>12.315626160693899</v>
      </c>
      <c r="C6" s="3">
        <f>Inputs!$B$10/Inputs!$B$3</f>
        <v>0.0</v>
      </c>
      <c r="D6" s="2">
        <f>B6*(1-C6)</f>
        <v>12.315626160693899</v>
      </c>
      <c r="E6" s="3">
        <f>1/(1+Inputs!$B$4)^A6</f>
        <v>0.7938322410201696</v>
      </c>
      <c r="F6" s="2">
        <f>D6*E6</f>
        <v>9.776541114710264</v>
      </c>
    </row>
    <row r="7">
      <c r="A7" s="4">
        <v>4.0</v>
      </c>
      <c r="B7" s="2">
        <f>B6*(1+Inputs!$B$10)</f>
        <v>11.772507047007299</v>
      </c>
      <c r="C7" s="3">
        <f>Inputs!$B$10/Inputs!$B$3</f>
        <v>0.0</v>
      </c>
      <c r="D7" s="2">
        <f>B7*(1-C7)</f>
        <v>11.772507047007299</v>
      </c>
      <c r="E7" s="3">
        <f>1/(1+Inputs!$B$4)^A7</f>
        <v>0.7350298527964533</v>
      </c>
      <c r="F7" s="2">
        <f>D7*E7</f>
        <v>8.653144121806983</v>
      </c>
    </row>
    <row r="8">
      <c r="A8" s="4">
        <v>5.0</v>
      </c>
      <c r="B8" s="2">
        <f>B7*(1+Inputs!$B$10)</f>
        <v>11.253339486234276</v>
      </c>
      <c r="C8" s="3">
        <f>Inputs!$B$10/Inputs!$B$3</f>
        <v>0.0</v>
      </c>
      <c r="D8" s="2">
        <f>B8*(1-C8)</f>
        <v>11.253339486234276</v>
      </c>
      <c r="E8" s="3">
        <f>1/(1+Inputs!$B$4)^A8</f>
        <v>0.6805831970337529</v>
      </c>
      <c r="F8" s="2">
        <f>D8*E8</f>
        <v>7.658833764847494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5.86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-0.0441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7.8</v>
      </c>
      <c r="C4" s="3">
        <v>0.0822</v>
      </c>
      <c r="D4" s="3">
        <v>0.35</v>
      </c>
      <c r="E4" s="3">
        <v>0.3311</v>
      </c>
    </row>
    <row r="5">
      <c r="A5" t="inlineStr">
        <is>
          <t xml:space="preserve">Base</t>
        </is>
      </c>
      <c r="B5" s="2">
        <v>6.9</v>
      </c>
      <c r="C5" s="3">
        <v>0.0263</v>
      </c>
      <c r="D5" s="3">
        <v>0.45</v>
      </c>
      <c r="E5" s="3">
        <v>0.1775</v>
      </c>
    </row>
    <row r="6">
      <c r="A6" t="inlineStr">
        <is>
          <t xml:space="preserve">Bear</t>
        </is>
      </c>
      <c r="B6" s="2">
        <v>5.2</v>
      </c>
      <c r="C6" s="3">
        <v>-0.0932</v>
      </c>
      <c r="D6" s="3">
        <v>0.2</v>
      </c>
      <c r="E6" s="3">
        <v>-0.1126</v>
      </c>
    </row>
    <row r="7">
      <c r="A7" t="inlineStr" s="1">
        <is>
          <t xml:space="preserve">E[r] (probability-weighted)</t>
        </is>
      </c>
      <c r="E7" s="3">
        <v>0.1732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9.0928</v>
      </c>
      <c r="C4" s="4">
        <v>9.9371</v>
      </c>
      <c r="D4" s="4">
        <v>10.5351</v>
      </c>
      <c r="E4" s="4">
        <v>11.4867</v>
      </c>
      <c r="F4" s="4">
        <v>12.1586</v>
      </c>
      <c r="G4" s="4">
        <v>13.9738</v>
      </c>
    </row>
    <row r="5">
      <c r="A5" t="inlineStr" s="1">
        <is>
          <t xml:space="preserve">7.25%</t>
        </is>
      </c>
      <c r="B5" s="4">
        <v>7.5928</v>
      </c>
      <c r="C5" s="4">
        <v>8.2122</v>
      </c>
      <c r="D5" s="4">
        <v>8.6458</v>
      </c>
      <c r="E5" s="4">
        <v>9.3273</v>
      </c>
      <c r="F5" s="4">
        <v>9.8023</v>
      </c>
      <c r="G5" s="4">
        <v>11.062</v>
      </c>
    </row>
    <row r="6">
      <c r="A6" t="inlineStr" s="1">
        <is>
          <t xml:space="preserve">8.00%</t>
        </is>
      </c>
      <c r="B6" s="4">
        <v>6.4994</v>
      </c>
      <c r="C6" s="4">
        <v>6.9583</v>
      </c>
      <c r="D6" s="4">
        <v>7.2747</v>
      </c>
      <c r="E6" s="4">
        <v>7.7639</v>
      </c>
      <c r="F6" s="4">
        <v>8.0991</v>
      </c>
      <c r="G6" s="4">
        <v>8.9647</v>
      </c>
    </row>
    <row r="7">
      <c r="A7" t="inlineStr" s="1">
        <is>
          <t xml:space="preserve">8.75%</t>
        </is>
      </c>
      <c r="B7" s="4">
        <v>5.6663</v>
      </c>
      <c r="C7" s="4">
        <v>6.0058</v>
      </c>
      <c r="D7" s="4">
        <v>6.2351</v>
      </c>
      <c r="E7" s="4">
        <v>6.5817</v>
      </c>
      <c r="F7" s="4">
        <v>6.8134</v>
      </c>
      <c r="G7" s="4">
        <v>7.3879</v>
      </c>
    </row>
    <row r="8">
      <c r="A8" t="inlineStr" s="1">
        <is>
          <t xml:space="preserve">9.50%</t>
        </is>
      </c>
      <c r="B8" s="4">
        <v>5.0099</v>
      </c>
      <c r="C8" s="4">
        <v>5.2578</v>
      </c>
      <c r="D8" s="4">
        <v>5.4204</v>
      </c>
      <c r="E8" s="4">
        <v>5.658</v>
      </c>
      <c r="F8" s="4">
        <v>5.8106</v>
      </c>
      <c r="G8" s="4">
        <v>6.1635</v>
      </c>
    </row>
    <row r="9"/>
    <row r="10">
      <c r="A10" t="inlineStr">
        <is>
          <t xml:space="preserve">Bold cells ≥ current price (5.86). The conclusion is dominated by WACC and growth.</t>
        </is>
      </c>
    </row>
  </sheetData>
</worksheet>
</file>