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C-RAD (CRAD-B.ST)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0.1586</v>
      </c>
    </row>
    <row r="6">
      <c r="A6" t="inlineStr">
        <is>
          <t xml:space="preserve">No-growth value / share</t>
        </is>
      </c>
      <c r="B6" s="2">
        <v>19.9408</v>
      </c>
    </row>
    <row r="7">
      <c r="A7" t="inlineStr">
        <is>
          <t xml:space="preserve">ROIC</t>
        </is>
      </c>
      <c r="B7" s="3">
        <v>0.1669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8.69</v>
      </c>
    </row>
    <row r="10">
      <c r="A10" t="inlineStr">
        <is>
          <t xml:space="preserve">Economic Profit / EVA</t>
        </is>
      </c>
      <c r="B10" s="2">
        <v>19.316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37.1</v>
      </c>
    </row>
    <row r="3">
      <c r="A3" t="inlineStr">
        <is>
          <t xml:space="preserve">ROIC</t>
        </is>
      </c>
      <c r="B3" s="6">
        <v>0.1669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-125.8</v>
      </c>
    </row>
    <row r="8">
      <c r="A8" t="inlineStr">
        <is>
          <t xml:space="preserve">Shares (m)</t>
        </is>
      </c>
      <c r="B8" s="5">
        <v>33.8</v>
      </c>
    </row>
    <row r="9">
      <c r="A9" t="inlineStr">
        <is>
          <t xml:space="preserve">Share price</t>
        </is>
      </c>
      <c r="B9" s="5">
        <v>34.3</v>
      </c>
    </row>
    <row r="10">
      <c r="A10" t="inlineStr">
        <is>
          <t xml:space="preserve">Stage-1 growth g (engine driver)</t>
        </is>
      </c>
      <c r="B10" s="6">
        <v>0.1586</v>
      </c>
    </row>
    <row r="11"/>
    <row r="12">
      <c r="A12" t="inlineStr">
        <is>
          <t xml:space="preserve">Invested Capital  = NOPAT / ROIC</t>
        </is>
      </c>
      <c r="B12" s="2">
        <f>B2/B3</f>
        <v>222.3</v>
      </c>
    </row>
    <row r="13">
      <c r="A13" t="inlineStr">
        <is>
          <t xml:space="preserve">Market cap  = price × shares</t>
        </is>
      </c>
      <c r="B13" s="4">
        <f>B9*B8</f>
        <v>1159.34</v>
      </c>
    </row>
    <row r="14">
      <c r="A14" t="inlineStr">
        <is>
          <t xml:space="preserve">Enterprise value  = mcap + net debt</t>
        </is>
      </c>
      <c r="B14" s="4">
        <f>B13+B7</f>
        <v>1033.5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37.1</v>
      </c>
    </row>
    <row r="4">
      <c r="A4" t="inlineStr">
        <is>
          <t xml:space="preserve">Invested Capital</t>
        </is>
      </c>
      <c r="B4" s="2">
        <f>Inputs!B12</f>
        <v>222.3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17.784000000000002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19.316</v>
      </c>
    </row>
    <row r="8">
      <c r="A8" t="inlineStr">
        <is>
          <t xml:space="preserve">ROIC</t>
        </is>
      </c>
      <c r="B8" s="3">
        <f>Inputs!B3</f>
        <v>0.1669</v>
      </c>
    </row>
    <row r="9">
      <c r="A9" t="inlineStr">
        <is>
          <t xml:space="preserve">ROIC − WACC spread</t>
        </is>
      </c>
      <c r="B9" s="3">
        <f>Inputs!B3-Inputs!B4</f>
        <v>0.08689999999999999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42.98406000000001</v>
      </c>
      <c r="C4" s="3">
        <f>Inputs!$B$10/Inputs!$B$3</f>
        <v>0.95</v>
      </c>
      <c r="D4" s="2">
        <f>B4*(1-C4)</f>
        <v>2.149203000000002</v>
      </c>
      <c r="E4" s="3">
        <f>1/(1+Inputs!$B$4)^A4</f>
        <v>0.9259259259259258</v>
      </c>
      <c r="F4" s="2">
        <f>D4*E4</f>
        <v>1.9900027777777796</v>
      </c>
    </row>
    <row r="5">
      <c r="A5" s="4">
        <v>2.0</v>
      </c>
      <c r="B5" s="2">
        <f>B4*(1+Inputs!$B$10)</f>
        <v>49.80133191600001</v>
      </c>
      <c r="C5" s="3">
        <f>Inputs!$B$10/Inputs!$B$3</f>
        <v>0.95</v>
      </c>
      <c r="D5" s="2">
        <f>B5*(1-C5)</f>
        <v>2.490066595800003</v>
      </c>
      <c r="E5" s="3">
        <f>1/(1+Inputs!$B$4)^A5</f>
        <v>0.8573388203017832</v>
      </c>
      <c r="F5" s="2">
        <f>D5*E5</f>
        <v>2.1348307577160517</v>
      </c>
    </row>
    <row r="6">
      <c r="A6" s="4">
        <v>3.0</v>
      </c>
      <c r="B6" s="2">
        <f>B5*(1+Inputs!$B$10)</f>
        <v>57.69982315787762</v>
      </c>
      <c r="C6" s="3">
        <f>Inputs!$B$10/Inputs!$B$3</f>
        <v>0.95</v>
      </c>
      <c r="D6" s="2">
        <f>B6*(1-C6)</f>
        <v>2.8849911578938836</v>
      </c>
      <c r="E6" s="3">
        <f>1/(1+Inputs!$B$4)^A6</f>
        <v>0.7938322410201696</v>
      </c>
      <c r="F6" s="2">
        <f>D6*E6</f>
        <v>2.2901989961942757</v>
      </c>
    </row>
    <row r="7">
      <c r="A7" s="4">
        <v>4.0</v>
      </c>
      <c r="B7" s="2">
        <f>B6*(1+Inputs!$B$10)</f>
        <v>66.85101511071701</v>
      </c>
      <c r="C7" s="3">
        <f>Inputs!$B$10/Inputs!$B$3</f>
        <v>0.95</v>
      </c>
      <c r="D7" s="2">
        <f>B7*(1-C7)</f>
        <v>3.3425507555358536</v>
      </c>
      <c r="E7" s="3">
        <f>1/(1+Inputs!$B$4)^A7</f>
        <v>0.7350298527964533</v>
      </c>
      <c r="F7" s="2">
        <f>D7*E7</f>
        <v>2.4568745898061923</v>
      </c>
    </row>
    <row r="8">
      <c r="A8" s="4">
        <v>5.0</v>
      </c>
      <c r="B8" s="2">
        <f>B7*(1+Inputs!$B$10)</f>
        <v>77.45358610727673</v>
      </c>
      <c r="C8" s="3">
        <f>Inputs!$B$10/Inputs!$B$3</f>
        <v>0.95</v>
      </c>
      <c r="D8" s="2">
        <f>B8*(1-C8)</f>
        <v>3.87267930536384</v>
      </c>
      <c r="E8" s="3">
        <f>1/(1+Inputs!$B$4)^A8</f>
        <v>0.6805831970337529</v>
      </c>
      <c r="F8" s="2">
        <f>D8*E8</f>
        <v>2.635680462730976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34.3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0.1586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44.0</v>
      </c>
      <c r="C4" s="3">
        <v>0.1586</v>
      </c>
      <c r="D4" s="3">
        <v>0.3</v>
      </c>
      <c r="E4" s="3">
        <v>0.2828</v>
      </c>
    </row>
    <row r="5">
      <c r="A5" t="inlineStr">
        <is>
          <t xml:space="preserve">Base</t>
        </is>
      </c>
      <c r="B5" s="2">
        <v>34.0</v>
      </c>
      <c r="C5" s="3">
        <v>0.1586</v>
      </c>
      <c r="D5" s="3">
        <v>0.45</v>
      </c>
      <c r="E5" s="3">
        <v>-0.0087</v>
      </c>
    </row>
    <row r="6">
      <c r="A6" t="inlineStr">
        <is>
          <t xml:space="preserve">Bear</t>
        </is>
      </c>
      <c r="B6" s="2">
        <v>26.0</v>
      </c>
      <c r="C6" s="3">
        <v>0.115</v>
      </c>
      <c r="D6" s="3">
        <v>0.25</v>
      </c>
      <c r="E6" s="3">
        <v>-0.242</v>
      </c>
    </row>
    <row r="7">
      <c r="A7" t="inlineStr" s="1">
        <is>
          <t xml:space="preserve">E[r] (probability-weighted)</t>
        </is>
      </c>
      <c r="E7" s="3">
        <v>0.0204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25.7375</v>
      </c>
      <c r="C4" s="4">
        <v>28.0329</v>
      </c>
      <c r="D4" s="4">
        <v>29.6829</v>
      </c>
      <c r="E4" s="4">
        <v>32.3484</v>
      </c>
      <c r="F4" s="4">
        <v>34.2585</v>
      </c>
      <c r="G4" s="4">
        <v>39.5323</v>
      </c>
    </row>
    <row r="5">
      <c r="A5" t="inlineStr" s="1">
        <is>
          <t xml:space="preserve">7.25%</t>
        </is>
      </c>
      <c r="B5" s="4">
        <v>22.3839</v>
      </c>
      <c r="C5" s="4">
        <v>24.1676</v>
      </c>
      <c r="D5" s="4">
        <v>25.4429</v>
      </c>
      <c r="E5" s="4">
        <v>27.4918</v>
      </c>
      <c r="F5" s="4">
        <v>28.9524</v>
      </c>
      <c r="G5" s="4">
        <v>32.9544</v>
      </c>
    </row>
    <row r="6">
      <c r="A6" t="inlineStr" s="1">
        <is>
          <t xml:space="preserve">8.00%</t>
        </is>
      </c>
      <c r="B6" s="4">
        <v>19.941</v>
      </c>
      <c r="C6" s="4">
        <v>21.3574</v>
      </c>
      <c r="D6" s="4">
        <v>22.364</v>
      </c>
      <c r="E6" s="4">
        <v>23.9712</v>
      </c>
      <c r="F6" s="4">
        <v>25.1099</v>
      </c>
      <c r="G6" s="4">
        <v>28.203</v>
      </c>
    </row>
    <row r="7">
      <c r="A7" t="inlineStr" s="1">
        <is>
          <t xml:space="preserve">8.75%</t>
        </is>
      </c>
      <c r="B7" s="4">
        <v>18.0811</v>
      </c>
      <c r="C7" s="4">
        <v>19.2224</v>
      </c>
      <c r="D7" s="4">
        <v>20.0279</v>
      </c>
      <c r="E7" s="4">
        <v>21.3051</v>
      </c>
      <c r="F7" s="4">
        <v>22.2036</v>
      </c>
      <c r="G7" s="4">
        <v>24.6192</v>
      </c>
    </row>
    <row r="8">
      <c r="A8" t="inlineStr" s="1">
        <is>
          <t xml:space="preserve">9.50%</t>
        </is>
      </c>
      <c r="B8" s="4">
        <v>16.6169</v>
      </c>
      <c r="C8" s="4">
        <v>17.5455</v>
      </c>
      <c r="D8" s="4">
        <v>18.1958</v>
      </c>
      <c r="E8" s="4">
        <v>19.2184</v>
      </c>
      <c r="F8" s="4">
        <v>19.9319</v>
      </c>
      <c r="G8" s="4">
        <v>21.8265</v>
      </c>
    </row>
    <row r="9"/>
    <row r="10">
      <c r="A10" t="inlineStr">
        <is>
          <t xml:space="preserve">Bold cells ≥ current price (34.3). The conclusion is dominated by WACC and growth.</t>
        </is>
      </c>
    </row>
  </sheetData>
</worksheet>
</file>