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AstraZeneca (AZN.ST)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0.143</v>
      </c>
    </row>
    <row r="6">
      <c r="A6" t="inlineStr">
        <is>
          <t xml:space="preserve">No-growth value / share</t>
        </is>
      </c>
      <c r="B6" s="2">
        <v>823.1556</v>
      </c>
    </row>
    <row r="7">
      <c r="A7" t="inlineStr">
        <is>
          <t xml:space="preserve">ROIC</t>
        </is>
      </c>
      <c r="B7" s="3">
        <v>0.1505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7.05</v>
      </c>
    </row>
    <row r="10">
      <c r="A10" t="inlineStr">
        <is>
          <t xml:space="preserve">Economic Profit / EVA</t>
        </is>
      </c>
      <c r="B10" s="2">
        <v>48934.68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104495.6</v>
      </c>
    </row>
    <row r="3">
      <c r="A3" t="inlineStr">
        <is>
          <t xml:space="preserve">ROIC</t>
        </is>
      </c>
      <c r="B3" s="6">
        <v>0.1505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245723.4</v>
      </c>
    </row>
    <row r="8">
      <c r="A8" t="inlineStr">
        <is>
          <t xml:space="preserve">Shares (m)</t>
        </is>
      </c>
      <c r="B8" s="5">
        <v>1551.0</v>
      </c>
    </row>
    <row r="9">
      <c r="A9" t="inlineStr">
        <is>
          <t xml:space="preserve">Share price</t>
        </is>
      </c>
      <c r="B9" s="5">
        <v>1712.5</v>
      </c>
    </row>
    <row r="10">
      <c r="A10" t="inlineStr">
        <is>
          <t xml:space="preserve">Stage-1 growth g (engine driver)</t>
        </is>
      </c>
      <c r="B10" s="6">
        <v>0.143</v>
      </c>
    </row>
    <row r="11"/>
    <row r="12">
      <c r="A12" t="inlineStr">
        <is>
          <t xml:space="preserve">Invested Capital  = NOPAT / ROIC</t>
        </is>
      </c>
      <c r="B12" s="2">
        <f>B2/B3</f>
        <v>694511.5</v>
      </c>
    </row>
    <row r="13">
      <c r="A13" t="inlineStr">
        <is>
          <t xml:space="preserve">Market cap  = price × shares</t>
        </is>
      </c>
      <c r="B13" s="4">
        <f>B9*B8</f>
        <v>2656087.5</v>
      </c>
    </row>
    <row r="14">
      <c r="A14" t="inlineStr">
        <is>
          <t xml:space="preserve">Enterprise value  = mcap + net debt</t>
        </is>
      </c>
      <c r="B14" s="4">
        <f>B13+B7</f>
        <v>2901810.9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104495.6</v>
      </c>
    </row>
    <row r="4">
      <c r="A4" t="inlineStr">
        <is>
          <t xml:space="preserve">Invested Capital</t>
        </is>
      </c>
      <c r="B4" s="2">
        <f>Inputs!B12</f>
        <v>694511.5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55560.92</v>
      </c>
    </row>
    <row r="7">
      <c r="A7" t="inlineStr">
        <is>
          <t xml:space="preserve">Economic Profit (EVA)  = NOPAT − charge</t>
        </is>
      </c>
      <c r="B7" s="2">
        <f>Inputs!B2-Inputs!B12*Inputs!B4</f>
        <v>48934.68000000001</v>
      </c>
    </row>
    <row r="8">
      <c r="A8" t="inlineStr">
        <is>
          <t xml:space="preserve">ROIC</t>
        </is>
      </c>
      <c r="B8" s="3">
        <f>Inputs!B3</f>
        <v>0.1505</v>
      </c>
    </row>
    <row r="9">
      <c r="A9" t="inlineStr">
        <is>
          <t xml:space="preserve">ROIC − WACC spread</t>
        </is>
      </c>
      <c r="B9" s="3">
        <f>Inputs!B3-Inputs!B4</f>
        <v>0.0705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119438.47080000001</v>
      </c>
      <c r="C4" s="3">
        <f>Inputs!$B$10/Inputs!$B$3</f>
        <v>0.95</v>
      </c>
      <c r="D4" s="2">
        <f>B4*(1-C4)</f>
        <v>5971.923540000006</v>
      </c>
      <c r="E4" s="3">
        <f>1/(1+Inputs!$B$4)^A4</f>
        <v>0.9259259259259258</v>
      </c>
      <c r="F4" s="2">
        <f>D4*E4</f>
        <v>5529.558833333338</v>
      </c>
    </row>
    <row r="5">
      <c r="A5" s="4">
        <v>2.0</v>
      </c>
      <c r="B5" s="2">
        <f>B4*(1+Inputs!$B$10)</f>
        <v>136518.1721244</v>
      </c>
      <c r="C5" s="3">
        <f>Inputs!$B$10/Inputs!$B$3</f>
        <v>0.95</v>
      </c>
      <c r="D5" s="2">
        <f>B5*(1-C5)</f>
        <v>6825.908606220007</v>
      </c>
      <c r="E5" s="3">
        <f>1/(1+Inputs!$B$4)^A5</f>
        <v>0.8573388203017832</v>
      </c>
      <c r="F5" s="2">
        <f>D5*E5</f>
        <v>5852.11643194445</v>
      </c>
    </row>
    <row r="6">
      <c r="A6" s="4">
        <v>3.0</v>
      </c>
      <c r="B6" s="2">
        <f>B5*(1+Inputs!$B$10)</f>
        <v>156040.2707381892</v>
      </c>
      <c r="C6" s="3">
        <f>Inputs!$B$10/Inputs!$B$3</f>
        <v>0.95</v>
      </c>
      <c r="D6" s="2">
        <f>B6*(1-C6)</f>
        <v>7802.013536909467</v>
      </c>
      <c r="E6" s="3">
        <f>1/(1+Inputs!$B$4)^A6</f>
        <v>0.7938322410201696</v>
      </c>
      <c r="F6" s="2">
        <f>D6*E6</f>
        <v>6193.489890474541</v>
      </c>
    </row>
    <row r="7">
      <c r="A7" s="4">
        <v>4.0</v>
      </c>
      <c r="B7" s="2">
        <f>B6*(1+Inputs!$B$10)</f>
        <v>178354.02945375026</v>
      </c>
      <c r="C7" s="3">
        <f>Inputs!$B$10/Inputs!$B$3</f>
        <v>0.95</v>
      </c>
      <c r="D7" s="2">
        <f>B7*(1-C7)</f>
        <v>8917.70147268752</v>
      </c>
      <c r="E7" s="3">
        <f>1/(1+Inputs!$B$4)^A7</f>
        <v>0.7350298527964533</v>
      </c>
      <c r="F7" s="2">
        <f>D7*E7</f>
        <v>6554.776800752223</v>
      </c>
    </row>
    <row r="8">
      <c r="A8" s="4">
        <v>5.0</v>
      </c>
      <c r="B8" s="2">
        <f>B7*(1+Inputs!$B$10)</f>
        <v>203858.65566563656</v>
      </c>
      <c r="C8" s="3">
        <f>Inputs!$B$10/Inputs!$B$3</f>
        <v>0.95</v>
      </c>
      <c r="D8" s="2">
        <f>B8*(1-C8)</f>
        <v>10192.932783281836</v>
      </c>
      <c r="E8" s="3">
        <f>1/(1+Inputs!$B$4)^A8</f>
        <v>0.6805831970337529</v>
      </c>
      <c r="F8" s="2">
        <f>D8*E8</f>
        <v>6937.138780796102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1712.5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0.143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2100.0</v>
      </c>
      <c r="C4" s="3">
        <v>0.143</v>
      </c>
      <c r="D4" s="3">
        <v>0.3</v>
      </c>
      <c r="E4" s="3">
        <v>0.2263</v>
      </c>
    </row>
    <row r="5">
      <c r="A5" t="inlineStr">
        <is>
          <t xml:space="preserve">Base</t>
        </is>
      </c>
      <c r="B5" s="2">
        <v>1750.0</v>
      </c>
      <c r="C5" s="3">
        <v>0.143</v>
      </c>
      <c r="D5" s="3">
        <v>0.45</v>
      </c>
      <c r="E5" s="3">
        <v>0.0219</v>
      </c>
    </row>
    <row r="6">
      <c r="A6" t="inlineStr">
        <is>
          <t xml:space="preserve">Bear</t>
        </is>
      </c>
      <c r="B6" s="2">
        <v>1350.0</v>
      </c>
      <c r="C6" s="3">
        <v>0.143</v>
      </c>
      <c r="D6" s="3">
        <v>0.25</v>
      </c>
      <c r="E6" s="3">
        <v>-0.2117</v>
      </c>
    </row>
    <row r="7">
      <c r="A7" t="inlineStr" s="1">
        <is>
          <t xml:space="preserve">E[r] (probability-weighted)</t>
        </is>
      </c>
      <c r="E7" s="3">
        <v>0.0248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1172.3257</v>
      </c>
      <c r="C4" s="4">
        <v>1303.9671</v>
      </c>
      <c r="D4" s="4">
        <v>1398.2759</v>
      </c>
      <c r="E4" s="4">
        <v>1550.0974</v>
      </c>
      <c r="F4" s="4">
        <v>1658.5321</v>
      </c>
      <c r="G4" s="4">
        <v>1956.47</v>
      </c>
    </row>
    <row r="5">
      <c r="A5" t="inlineStr" s="1">
        <is>
          <t xml:space="preserve">7.25%</t>
        </is>
      </c>
      <c r="B5" s="4">
        <v>970.3272</v>
      </c>
      <c r="C5" s="4">
        <v>1071.2964</v>
      </c>
      <c r="D5" s="4">
        <v>1143.1476</v>
      </c>
      <c r="E5" s="4">
        <v>1258.0376</v>
      </c>
      <c r="F5" s="4">
        <v>1339.547</v>
      </c>
      <c r="G5" s="4">
        <v>1561.3658</v>
      </c>
    </row>
    <row r="6">
      <c r="A6" t="inlineStr" s="1">
        <is>
          <t xml:space="preserve">8.00%</t>
        </is>
      </c>
      <c r="B6" s="4">
        <v>823.1557</v>
      </c>
      <c r="C6" s="4">
        <v>902.1397</v>
      </c>
      <c r="D6" s="4">
        <v>957.9124</v>
      </c>
      <c r="E6" s="4">
        <v>1046.3908</v>
      </c>
      <c r="F6" s="4">
        <v>1108.6655</v>
      </c>
      <c r="G6" s="4">
        <v>1276.1877</v>
      </c>
    </row>
    <row r="7">
      <c r="A7" t="inlineStr" s="1">
        <is>
          <t xml:space="preserve">8.75%</t>
        </is>
      </c>
      <c r="B7" s="4">
        <v>711.084</v>
      </c>
      <c r="C7" s="4">
        <v>773.6297</v>
      </c>
      <c r="D7" s="4">
        <v>817.396</v>
      </c>
      <c r="E7" s="4">
        <v>886.1771</v>
      </c>
      <c r="F7" s="4">
        <v>934.1244</v>
      </c>
      <c r="G7" s="4">
        <v>1061.2712</v>
      </c>
    </row>
    <row r="8">
      <c r="A8" t="inlineStr" s="1">
        <is>
          <t xml:space="preserve">9.50%</t>
        </is>
      </c>
      <c r="B8" s="4">
        <v>622.8389</v>
      </c>
      <c r="C8" s="4">
        <v>672.6994</v>
      </c>
      <c r="D8" s="4">
        <v>707.2138</v>
      </c>
      <c r="E8" s="4">
        <v>760.8381</v>
      </c>
      <c r="F8" s="4">
        <v>797.7757</v>
      </c>
      <c r="G8" s="4">
        <v>893.9556</v>
      </c>
    </row>
    <row r="9"/>
    <row r="10">
      <c r="A10" t="inlineStr">
        <is>
          <t xml:space="preserve">Bold cells ≥ current price (1712.5). The conclusion is dominated by WACC and growth.</t>
        </is>
      </c>
    </row>
  </sheetData>
</worksheet>
</file>