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Avanza Bank (AZA.ST)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0.3919</v>
      </c>
    </row>
    <row r="6">
      <c r="A6" t="inlineStr">
        <is>
          <t xml:space="preserve">Book value / share</t>
        </is>
      </c>
      <c r="B6" s="2">
        <v>57.96</v>
      </c>
    </row>
    <row r="7">
      <c r="A7" t="inlineStr">
        <is>
          <t xml:space="preserve">Sustainable ROE (observed)</t>
        </is>
      </c>
      <c r="B7" s="3">
        <v>0.2892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18.92</v>
      </c>
    </row>
    <row r="10">
      <c r="A10" t="inlineStr">
        <is>
          <t xml:space="preserve">Current P/B</t>
        </is>
      </c>
      <c r="B10" s="2">
        <v>5.8649</v>
      </c>
    </row>
    <row r="11">
      <c r="A11" t="inlineStr">
        <is>
          <t xml:space="preserve">Justified P/B</t>
        </is>
      </c>
      <c r="B11" s="2">
        <v>4.153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9147.0</v>
      </c>
    </row>
    <row r="3">
      <c r="A3" t="inlineStr">
        <is>
          <t xml:space="preserve">Sustainable ROE</t>
        </is>
      </c>
      <c r="B3" s="6">
        <v>0.2892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0.04</v>
      </c>
    </row>
    <row r="6">
      <c r="A6" t="inlineStr">
        <is>
          <t xml:space="preserve">Book-equity growth g (explicit)</t>
        </is>
      </c>
      <c r="B6" s="6">
        <v>0.04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157.829</v>
      </c>
    </row>
    <row r="9">
      <c r="A9" t="inlineStr">
        <is>
          <t xml:space="preserve">Share price</t>
        </is>
      </c>
      <c r="B9" s="5">
        <v>339.9</v>
      </c>
    </row>
    <row r="10"/>
    <row r="11">
      <c r="A11" t="inlineStr">
        <is>
          <t xml:space="preserve">Book value / share  = equity / shares</t>
        </is>
      </c>
      <c r="B11" s="2">
        <f>B2/B8</f>
        <v>57.96</v>
      </c>
    </row>
    <row r="12">
      <c r="A12" t="inlineStr">
        <is>
          <t xml:space="preserve">Market cap  = price × shares</t>
        </is>
      </c>
      <c r="B12" s="4">
        <f>B9*B8</f>
        <v>53646.0771</v>
      </c>
    </row>
    <row r="13">
      <c r="A13" t="inlineStr">
        <is>
          <t xml:space="preserve">Current P/B  = mcap / book</t>
        </is>
      </c>
      <c r="B13" s="2">
        <f>B12/B2</f>
        <v>5.864882158084618</v>
      </c>
    </row>
    <row r="14">
      <c r="A14" t="inlineStr">
        <is>
          <t xml:space="preserve">Justified P/B  = (ROE−g)/(Ke−g)</t>
        </is>
      </c>
      <c r="B14" s="2">
        <f>(B3-B6)/(B4-B6)</f>
        <v>4.153333333333333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9147.0</v>
      </c>
      <c r="C4" s="3">
        <f>Inputs!$B$3-Inputs!$B$4</f>
        <v>0.1892</v>
      </c>
      <c r="D4" s="2">
        <f>B4*C4</f>
        <v>1730.6124</v>
      </c>
      <c r="E4" s="3">
        <f>1/(1+Inputs!$B$4)^A4</f>
        <v>0.9090909090909091</v>
      </c>
      <c r="F4" s="2">
        <f>D4*E4</f>
        <v>1573.2839999999999</v>
      </c>
    </row>
    <row r="5">
      <c r="A5" s="4">
        <v>2.0</v>
      </c>
      <c r="B5" s="2">
        <f>B4*(1+Inputs!$B$6)</f>
        <v>9512.880000000001</v>
      </c>
      <c r="C5" s="3">
        <f>Inputs!$B$3-Inputs!$B$4</f>
        <v>0.1892</v>
      </c>
      <c r="D5" s="2">
        <f>B5*C5</f>
        <v>1799.8368960000003</v>
      </c>
      <c r="E5" s="3">
        <f>1/(1+Inputs!$B$4)^A5</f>
        <v>0.8264462809917354</v>
      </c>
      <c r="F5" s="2">
        <f>D5*E5</f>
        <v>1487.468509090909</v>
      </c>
    </row>
    <row r="6">
      <c r="A6" s="4">
        <v>3.0</v>
      </c>
      <c r="B6" s="2">
        <f>B5*(1+Inputs!$B$6)</f>
        <v>9893.3952</v>
      </c>
      <c r="C6" s="3">
        <f>Inputs!$B$3-Inputs!$B$4</f>
        <v>0.1892</v>
      </c>
      <c r="D6" s="2">
        <f>B6*C6</f>
        <v>1871.8303718400002</v>
      </c>
      <c r="E6" s="3">
        <f>1/(1+Inputs!$B$4)^A6</f>
        <v>0.7513148009015775</v>
      </c>
      <c r="F6" s="2">
        <f>D6*E6</f>
        <v>1406.3338631404956</v>
      </c>
    </row>
    <row r="7">
      <c r="A7" s="4">
        <v>4.0</v>
      </c>
      <c r="B7" s="2">
        <f>B6*(1+Inputs!$B$6)</f>
        <v>10289.131008000002</v>
      </c>
      <c r="C7" s="3">
        <f>Inputs!$B$3-Inputs!$B$4</f>
        <v>0.1892</v>
      </c>
      <c r="D7" s="2">
        <f>B7*C7</f>
        <v>1946.7035867136005</v>
      </c>
      <c r="E7" s="3">
        <f>1/(1+Inputs!$B$4)^A7</f>
        <v>0.6830134553650705</v>
      </c>
      <c r="F7" s="2">
        <f>D7*E7</f>
        <v>1329.6247433328324</v>
      </c>
    </row>
    <row r="8">
      <c r="A8" s="4">
        <v>5.0</v>
      </c>
      <c r="B8" s="2">
        <f>B7*(1+Inputs!$B$6)</f>
        <v>10700.696248320002</v>
      </c>
      <c r="C8" s="3">
        <f>Inputs!$B$3-Inputs!$B$4</f>
        <v>0.1892</v>
      </c>
      <c r="D8" s="2">
        <f>B8*C8</f>
        <v>2024.5717301821444</v>
      </c>
      <c r="E8" s="3">
        <f>1/(1+Inputs!$B$4)^A8</f>
        <v>0.6209213230591549</v>
      </c>
      <c r="F8" s="2">
        <f>D8*E8</f>
        <v>1257.0997573328596</v>
      </c>
    </row>
    <row r="9">
      <c r="A9" s="4">
        <v>6.0</v>
      </c>
      <c r="B9" s="2">
        <f>B8*(1+Inputs!$B$6)</f>
        <v>11128.724098252802</v>
      </c>
      <c r="C9" s="3">
        <f>Inputs!$B$3-Inputs!$B$4</f>
        <v>0.1892</v>
      </c>
      <c r="D9" s="2">
        <f>B9*C9</f>
        <v>2105.55459938943</v>
      </c>
      <c r="E9" s="3">
        <f>1/(1+Inputs!$B$4)^A9</f>
        <v>0.5644739300537772</v>
      </c>
      <c r="F9" s="2">
        <f>D9*E9</f>
        <v>1188.530679660158</v>
      </c>
    </row>
    <row r="10">
      <c r="A10" s="4">
        <v>7.0</v>
      </c>
      <c r="B10" s="2">
        <f>B9*(1+Inputs!$B$6)</f>
        <v>11573.873062182915</v>
      </c>
      <c r="C10" s="3">
        <f>Inputs!$B$3-Inputs!$B$4</f>
        <v>0.1892</v>
      </c>
      <c r="D10" s="2">
        <f>B10*C10</f>
        <v>2189.7767833650073</v>
      </c>
      <c r="E10" s="3">
        <f>1/(1+Inputs!$B$4)^A10</f>
        <v>0.5131581182307065</v>
      </c>
      <c r="F10" s="2">
        <f>D10*E10</f>
        <v>1123.7017334968764</v>
      </c>
    </row>
    <row r="11">
      <c r="A11" s="4">
        <v>8.0</v>
      </c>
      <c r="B11" s="2">
        <f>B10*(1+Inputs!$B$6)</f>
        <v>12036.827984670232</v>
      </c>
      <c r="C11" s="3">
        <f>Inputs!$B$3-Inputs!$B$4</f>
        <v>0.1892</v>
      </c>
      <c r="D11" s="2">
        <f>B11*C11</f>
        <v>2277.367854699608</v>
      </c>
      <c r="E11" s="3">
        <f>1/(1+Inputs!$B$4)^A11</f>
        <v>0.4665073802097331</v>
      </c>
      <c r="F11" s="2">
        <f>D11*E11</f>
        <v>1062.4089116697742</v>
      </c>
    </row>
    <row r="12">
      <c r="A12" s="4">
        <v>9.0</v>
      </c>
      <c r="B12" s="2">
        <f>B11*(1+Inputs!$B$6)</f>
        <v>12518.301104057042</v>
      </c>
      <c r="C12" s="3">
        <f>Inputs!$B$3-Inputs!$B$4</f>
        <v>0.1892</v>
      </c>
      <c r="D12" s="2">
        <f>B12*C12</f>
        <v>2368.4625688875926</v>
      </c>
      <c r="E12" s="3">
        <f>1/(1+Inputs!$B$4)^A12</f>
        <v>0.42409761837248455</v>
      </c>
      <c r="F12" s="2">
        <f>D12*E12</f>
        <v>1004.4593346696047</v>
      </c>
    </row>
    <row r="13">
      <c r="A13" s="4">
        <v>10.0</v>
      </c>
      <c r="B13" s="2">
        <f>B12*(1+Inputs!$B$6)</f>
        <v>13019.033148219323</v>
      </c>
      <c r="C13" s="3">
        <f>Inputs!$B$3-Inputs!$B$4</f>
        <v>0.1892</v>
      </c>
      <c r="D13" s="2">
        <f>B13*C13</f>
        <v>2463.201071643096</v>
      </c>
      <c r="E13" s="3">
        <f>1/(1+Inputs!$B$4)^A13</f>
        <v>0.3855432894295314</v>
      </c>
      <c r="F13" s="2">
        <f>D13*E13</f>
        <v>949.6706436876261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9147.0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339.9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0.3919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420.0</v>
      </c>
      <c r="C4" s="3">
        <v>0.4748</v>
      </c>
      <c r="D4" s="3">
        <v>0.3</v>
      </c>
      <c r="E4" s="3">
        <v>0.2357</v>
      </c>
    </row>
    <row r="5">
      <c r="A5" t="inlineStr">
        <is>
          <t xml:space="preserve">Base</t>
        </is>
      </c>
      <c r="B5" s="2">
        <v>340.0</v>
      </c>
      <c r="C5" s="3">
        <v>0.392</v>
      </c>
      <c r="D5" s="3">
        <v>0.45</v>
      </c>
      <c r="E5" s="3">
        <v>0.0003</v>
      </c>
    </row>
    <row r="6">
      <c r="A6" t="inlineStr">
        <is>
          <t xml:space="preserve">Bear</t>
        </is>
      </c>
      <c r="B6" s="2">
        <v>250.0</v>
      </c>
      <c r="C6" s="3">
        <v>0.2988</v>
      </c>
      <c r="D6" s="3">
        <v>0.25</v>
      </c>
      <c r="E6" s="3">
        <v>-0.2645</v>
      </c>
    </row>
    <row r="7">
      <c r="A7" t="inlineStr" s="1">
        <is>
          <t xml:space="preserve">E[r] (probability-weighted)</t>
        </is>
      </c>
      <c r="E7" s="3">
        <v>0.0047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77.28</v>
      </c>
      <c r="C4" s="4">
        <v>128.8</v>
      </c>
      <c r="D4" s="4">
        <v>180.32</v>
      </c>
      <c r="E4" s="4">
        <v>231.84</v>
      </c>
      <c r="F4" s="4">
        <v>283.36</v>
      </c>
      <c r="G4" s="4">
        <v>334.88</v>
      </c>
      <c r="H4" s="4">
        <v>386.4</v>
      </c>
    </row>
    <row r="5">
      <c r="A5" t="inlineStr" s="1">
        <is>
          <t xml:space="preserve">9.25%</t>
        </is>
      </c>
      <c r="B5" s="4">
        <v>66.24</v>
      </c>
      <c r="C5" s="4">
        <v>110.4</v>
      </c>
      <c r="D5" s="4">
        <v>154.56</v>
      </c>
      <c r="E5" s="4">
        <v>198.72</v>
      </c>
      <c r="F5" s="4">
        <v>242.88</v>
      </c>
      <c r="G5" s="4">
        <v>287.04</v>
      </c>
      <c r="H5" s="4">
        <v>331.2</v>
      </c>
    </row>
    <row r="6">
      <c r="A6" t="inlineStr" s="1">
        <is>
          <t xml:space="preserve">10.00%</t>
        </is>
      </c>
      <c r="B6" s="4">
        <v>57.96</v>
      </c>
      <c r="C6" s="4">
        <v>96.6</v>
      </c>
      <c r="D6" s="4">
        <v>135.24</v>
      </c>
      <c r="E6" s="4">
        <v>173.88</v>
      </c>
      <c r="F6" s="4">
        <v>212.52</v>
      </c>
      <c r="G6" s="4">
        <v>251.16</v>
      </c>
      <c r="H6" s="4">
        <v>289.8</v>
      </c>
    </row>
    <row r="7">
      <c r="A7" t="inlineStr" s="1">
        <is>
          <t xml:space="preserve">10.75%</t>
        </is>
      </c>
      <c r="B7" s="4">
        <v>51.52</v>
      </c>
      <c r="C7" s="4">
        <v>85.8667</v>
      </c>
      <c r="D7" s="4">
        <v>120.2133</v>
      </c>
      <c r="E7" s="4">
        <v>154.56</v>
      </c>
      <c r="F7" s="4">
        <v>188.9067</v>
      </c>
      <c r="G7" s="4">
        <v>223.2533</v>
      </c>
      <c r="H7" s="4">
        <v>257.6</v>
      </c>
    </row>
    <row r="8">
      <c r="A8" t="inlineStr" s="1">
        <is>
          <t xml:space="preserve">11.50%</t>
        </is>
      </c>
      <c r="B8" s="4">
        <v>46.368</v>
      </c>
      <c r="C8" s="4">
        <v>77.28</v>
      </c>
      <c r="D8" s="4">
        <v>108.192</v>
      </c>
      <c r="E8" s="4">
        <v>139.104</v>
      </c>
      <c r="F8" s="4">
        <v>170.016</v>
      </c>
      <c r="G8" s="4">
        <v>200.928</v>
      </c>
      <c r="H8" s="4">
        <v>231.84</v>
      </c>
    </row>
    <row r="9"/>
    <row r="10">
      <c r="A10" t="inlineStr">
        <is>
          <t xml:space="preserve">Bold cells ≥ current price (339.9). Dominated by cost of equity and sustainable ROE.</t>
        </is>
      </c>
    </row>
  </sheetData>
</worksheet>
</file>