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Atlas Copco A (ATCO-A.ST)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0.2013</v>
      </c>
    </row>
    <row r="6">
      <c r="A6" t="inlineStr">
        <is>
          <t xml:space="preserve">No-growth value / share</t>
        </is>
      </c>
      <c r="B6" s="2">
        <v>81.6701</v>
      </c>
    </row>
    <row r="7">
      <c r="A7" t="inlineStr">
        <is>
          <t xml:space="preserve">ROIC</t>
        </is>
      </c>
      <c r="B7" s="3">
        <v>0.2119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13.19</v>
      </c>
    </row>
    <row r="10">
      <c r="A10" t="inlineStr">
        <is>
          <t xml:space="preserve">Economic Profit / EVA</t>
        </is>
      </c>
      <c r="B10" s="2">
        <v>17096.72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27470</v>
      </c>
    </row>
    <row r="3">
      <c r="A3" t="inlineStr">
        <is>
          <t xml:space="preserve">ROIC</t>
        </is>
      </c>
      <c r="B3" s="6">
        <v>0.2119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19283.0</v>
      </c>
    </row>
    <row r="8">
      <c r="A8" t="inlineStr">
        <is>
          <t xml:space="preserve">Shares (m)</t>
        </is>
      </c>
      <c r="B8" s="5">
        <v>4869.7</v>
      </c>
    </row>
    <row r="9">
      <c r="A9" t="inlineStr">
        <is>
          <t xml:space="preserve">Share price</t>
        </is>
      </c>
      <c r="B9" s="5">
        <v>182.4</v>
      </c>
    </row>
    <row r="10">
      <c r="A10" t="inlineStr">
        <is>
          <t xml:space="preserve">Stage-1 growth g (engine driver)</t>
        </is>
      </c>
      <c r="B10" s="6">
        <v>0.2013</v>
      </c>
    </row>
    <row r="11"/>
    <row r="12">
      <c r="A12" t="inlineStr">
        <is>
          <t xml:space="preserve">Invested Capital  = NOPAT / ROIC</t>
        </is>
      </c>
      <c r="B12" s="2">
        <f>B2/B3</f>
        <v>129666.0</v>
      </c>
    </row>
    <row r="13">
      <c r="A13" t="inlineStr">
        <is>
          <t xml:space="preserve">Market cap  = price × shares</t>
        </is>
      </c>
      <c r="B13" s="4">
        <f>B9*B8</f>
        <v>888233.28</v>
      </c>
    </row>
    <row r="14">
      <c r="A14" t="inlineStr">
        <is>
          <t xml:space="preserve">Enterprise value  = mcap + net debt</t>
        </is>
      </c>
      <c r="B14" s="4">
        <f>B13+B7</f>
        <v>907516.3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27470</v>
      </c>
    </row>
    <row r="4">
      <c r="A4" t="inlineStr">
        <is>
          <t xml:space="preserve">Invested Capital</t>
        </is>
      </c>
      <c r="B4" s="2">
        <f>Inputs!B12</f>
        <v>129666.0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10373.28</v>
      </c>
    </row>
    <row r="7">
      <c r="A7" t="inlineStr">
        <is>
          <t xml:space="preserve">Economic Profit (EVA)  = NOPAT − charge</t>
        </is>
      </c>
      <c r="B7" s="2">
        <f>Inputs!B2-Inputs!B12*Inputs!B4</f>
        <v>17096.72</v>
      </c>
    </row>
    <row r="8">
      <c r="A8" t="inlineStr">
        <is>
          <t xml:space="preserve">ROIC</t>
        </is>
      </c>
      <c r="B8" s="3">
        <f>Inputs!B3</f>
        <v>0.2119</v>
      </c>
    </row>
    <row r="9">
      <c r="A9" t="inlineStr">
        <is>
          <t xml:space="preserve">ROIC − WACC spread</t>
        </is>
      </c>
      <c r="B9" s="3">
        <f>Inputs!B3-Inputs!B4</f>
        <v>0.13190000000000002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32999.711</v>
      </c>
      <c r="C4" s="3">
        <f>Inputs!$B$10/Inputs!$B$3</f>
        <v>0.9499764039641341</v>
      </c>
      <c r="D4" s="2">
        <f>B4*(1-C4)</f>
        <v>1650.7642123643213</v>
      </c>
      <c r="E4" s="3">
        <f>1/(1+Inputs!$B$4)^A4</f>
        <v>0.9259259259259258</v>
      </c>
      <c r="F4" s="2">
        <f>D4*E4</f>
        <v>1528.4853818188158</v>
      </c>
    </row>
    <row r="5">
      <c r="A5" s="4">
        <v>2.0</v>
      </c>
      <c r="B5" s="2">
        <f>B4*(1+Inputs!$B$10)</f>
        <v>39642.55282430001</v>
      </c>
      <c r="C5" s="3">
        <f>Inputs!$B$10/Inputs!$B$3</f>
        <v>0.9499764039641341</v>
      </c>
      <c r="D5" s="2">
        <f>B5*(1-C5)</f>
        <v>1983.0630483132595</v>
      </c>
      <c r="E5" s="3">
        <f>1/(1+Inputs!$B$4)^A5</f>
        <v>0.8573388203017832</v>
      </c>
      <c r="F5" s="2">
        <f>D5*E5</f>
        <v>1700.156934424948</v>
      </c>
    </row>
    <row r="6">
      <c r="A6" s="4">
        <v>3.0</v>
      </c>
      <c r="B6" s="2">
        <f>B5*(1+Inputs!$B$10)</f>
        <v>47622.5987078316</v>
      </c>
      <c r="C6" s="3">
        <f>Inputs!$B$10/Inputs!$B$3</f>
        <v>0.9499764039641341</v>
      </c>
      <c r="D6" s="2">
        <f>B6*(1-C6)</f>
        <v>2382.2536399387186</v>
      </c>
      <c r="E6" s="3">
        <f>1/(1+Inputs!$B$4)^A6</f>
        <v>0.7938322410201696</v>
      </c>
      <c r="F6" s="2">
        <f>D6*E6</f>
        <v>1891.1097456710093</v>
      </c>
    </row>
    <row r="7">
      <c r="A7" s="4">
        <v>4.0</v>
      </c>
      <c r="B7" s="2">
        <f>B6*(1+Inputs!$B$10)</f>
        <v>57209.027827718106</v>
      </c>
      <c r="C7" s="3">
        <f>Inputs!$B$10/Inputs!$B$3</f>
        <v>0.9499764039641341</v>
      </c>
      <c r="D7" s="2">
        <f>B7*(1-C7)</f>
        <v>2861.8012976583827</v>
      </c>
      <c r="E7" s="3">
        <f>1/(1+Inputs!$B$4)^A7</f>
        <v>0.7350298527964533</v>
      </c>
      <c r="F7" s="2">
        <f>D7*E7</f>
        <v>2103.50938655054</v>
      </c>
    </row>
    <row r="8">
      <c r="A8" s="4">
        <v>5.0</v>
      </c>
      <c r="B8" s="2">
        <f>B7*(1+Inputs!$B$10)</f>
        <v>68725.20512943776</v>
      </c>
      <c r="C8" s="3">
        <f>Inputs!$B$10/Inputs!$B$3</f>
        <v>0.9499764039641341</v>
      </c>
      <c r="D8" s="2">
        <f>B8*(1-C8)</f>
        <v>3437.8818988770154</v>
      </c>
      <c r="E8" s="3">
        <f>1/(1+Inputs!$B$4)^A8</f>
        <v>0.6805831970337529</v>
      </c>
      <c r="F8" s="2">
        <f>D8*E8</f>
        <v>2339.7646537621886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182.4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0.2013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220.0</v>
      </c>
      <c r="C4" s="3">
        <v>0.2013</v>
      </c>
      <c r="D4" s="3">
        <v>0.3</v>
      </c>
      <c r="E4" s="3">
        <v>0.2061</v>
      </c>
    </row>
    <row r="5">
      <c r="A5" t="inlineStr">
        <is>
          <t xml:space="preserve">Base</t>
        </is>
      </c>
      <c r="B5" s="2">
        <v>185.0</v>
      </c>
      <c r="C5" s="3">
        <v>0.2013</v>
      </c>
      <c r="D5" s="3">
        <v>0.45</v>
      </c>
      <c r="E5" s="3">
        <v>0.0143</v>
      </c>
    </row>
    <row r="6">
      <c r="A6" t="inlineStr">
        <is>
          <t xml:space="preserve">Bear</t>
        </is>
      </c>
      <c r="B6" s="2">
        <v>145.0</v>
      </c>
      <c r="C6" s="3">
        <v>0.1778</v>
      </c>
      <c r="D6" s="3">
        <v>0.25</v>
      </c>
      <c r="E6" s="3">
        <v>-0.205</v>
      </c>
    </row>
    <row r="7">
      <c r="A7" t="inlineStr" s="1">
        <is>
          <t xml:space="preserve">E[r] (probability-weighted)</t>
        </is>
      </c>
      <c r="E7" s="3">
        <v>0.017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112.5398</v>
      </c>
      <c r="C4" s="4">
        <v>125.846</v>
      </c>
      <c r="D4" s="4">
        <v>135.4637</v>
      </c>
      <c r="E4" s="4">
        <v>151.0845</v>
      </c>
      <c r="F4" s="4">
        <v>162.3389</v>
      </c>
      <c r="G4" s="4">
        <v>193.6467</v>
      </c>
    </row>
    <row r="5">
      <c r="A5" t="inlineStr" s="1">
        <is>
          <t xml:space="preserve">7.25%</t>
        </is>
      </c>
      <c r="B5" s="4">
        <v>94.6776</v>
      </c>
      <c r="C5" s="4">
        <v>105.2345</v>
      </c>
      <c r="D5" s="4">
        <v>112.8372</v>
      </c>
      <c r="E5" s="4">
        <v>125.1411</v>
      </c>
      <c r="F5" s="4">
        <v>133.975</v>
      </c>
      <c r="G5" s="4">
        <v>158.4308</v>
      </c>
    </row>
    <row r="6">
      <c r="A6" t="inlineStr" s="1">
        <is>
          <t xml:space="preserve">8.00%</t>
        </is>
      </c>
      <c r="B6" s="4">
        <v>81.6701</v>
      </c>
      <c r="C6" s="4">
        <v>90.2481</v>
      </c>
      <c r="D6" s="4">
        <v>96.4015</v>
      </c>
      <c r="E6" s="4">
        <v>106.3216</v>
      </c>
      <c r="F6" s="4">
        <v>113.4173</v>
      </c>
      <c r="G6" s="4">
        <v>132.9575</v>
      </c>
    </row>
    <row r="7">
      <c r="A7" t="inlineStr" s="1">
        <is>
          <t xml:space="preserve">8.75%</t>
        </is>
      </c>
      <c r="B7" s="4">
        <v>71.7702</v>
      </c>
      <c r="C7" s="4">
        <v>78.8615</v>
      </c>
      <c r="D7" s="4">
        <v>83.9272</v>
      </c>
      <c r="E7" s="4">
        <v>92.0595</v>
      </c>
      <c r="F7" s="4">
        <v>97.8527</v>
      </c>
      <c r="G7" s="4">
        <v>113.7137</v>
      </c>
    </row>
    <row r="8">
      <c r="A8" t="inlineStr" s="1">
        <is>
          <t xml:space="preserve">9.50%</t>
        </is>
      </c>
      <c r="B8" s="4">
        <v>63.9797</v>
      </c>
      <c r="C8" s="4">
        <v>69.9176</v>
      </c>
      <c r="D8" s="4">
        <v>74.1402</v>
      </c>
      <c r="E8" s="4">
        <v>80.8883</v>
      </c>
      <c r="F8" s="4">
        <v>85.6738</v>
      </c>
      <c r="G8" s="4">
        <v>98.6922</v>
      </c>
    </row>
    <row r="9"/>
    <row r="10">
      <c r="A10" t="inlineStr">
        <is>
          <t xml:space="preserve">Bold cells ≥ current price (182.4). The conclusion is dominated by WACC and growth.</t>
        </is>
      </c>
    </row>
  </sheetData>
</worksheet>
</file>