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Alm. Brand (ALMB.CO)</t>
        </is>
      </c>
    </row>
    <row r="2">
      <c r="A2" t="inlineStr">
        <is>
          <t xml:space="preserve">equity frame (residual income / ROE − Ke) · DKK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0.1512</v>
      </c>
    </row>
    <row r="6">
      <c r="A6" t="inlineStr">
        <is>
          <t xml:space="preserve">Book value / share</t>
        </is>
      </c>
      <c r="B6" s="2">
        <v>8.03</v>
      </c>
    </row>
    <row r="7">
      <c r="A7" t="inlineStr">
        <is>
          <t xml:space="preserve">Sustainable ROE (observed)</t>
        </is>
      </c>
      <c r="B7" s="3">
        <v>0.1094</v>
      </c>
    </row>
    <row r="8">
      <c r="A8" t="inlineStr">
        <is>
          <t xml:space="preserve">Cost of equity Ke</t>
        </is>
      </c>
      <c r="B8" s="3">
        <v>0.095</v>
      </c>
    </row>
    <row r="9">
      <c r="A9" t="inlineStr">
        <is>
          <t xml:space="preserve">ROE − Ke spread (pp)</t>
        </is>
      </c>
      <c r="B9" s="2">
        <v>1.44</v>
      </c>
    </row>
    <row r="10">
      <c r="A10" t="inlineStr">
        <is>
          <t xml:space="preserve">Current P/B</t>
        </is>
      </c>
      <c r="B10" s="2">
        <v>1.8641</v>
      </c>
    </row>
    <row r="11">
      <c r="A11" t="inlineStr">
        <is>
          <t xml:space="preserve">Justified P/B</t>
        </is>
      </c>
      <c r="B11" s="2">
        <v>1.221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12368.0</v>
      </c>
    </row>
    <row r="3">
      <c r="A3" t="inlineStr">
        <is>
          <t xml:space="preserve">Sustainable ROE</t>
        </is>
      </c>
      <c r="B3" s="6">
        <v>0.1094</v>
      </c>
    </row>
    <row r="4">
      <c r="A4" t="inlineStr">
        <is>
          <t xml:space="preserve">Cost of equity Ke</t>
        </is>
      </c>
      <c r="B4" s="6">
        <v>0.095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1541.14</v>
      </c>
    </row>
    <row r="9">
      <c r="A9" t="inlineStr">
        <is>
          <t xml:space="preserve">Share price</t>
        </is>
      </c>
      <c r="B9" s="5">
        <v>14.96</v>
      </c>
    </row>
    <row r="10"/>
    <row r="11">
      <c r="A11" t="inlineStr">
        <is>
          <t xml:space="preserve">Book value / share  = equity / shares</t>
        </is>
      </c>
      <c r="B11" s="2">
        <f>B2/B8</f>
        <v>8.03</v>
      </c>
    </row>
    <row r="12">
      <c r="A12" t="inlineStr">
        <is>
          <t xml:space="preserve">Market cap  = price × shares</t>
        </is>
      </c>
      <c r="B12" s="4">
        <f>B9*B8</f>
        <v>23055.454400000002</v>
      </c>
    </row>
    <row r="13">
      <c r="A13" t="inlineStr">
        <is>
          <t xml:space="preserve">Current P/B  = mcap / book</t>
        </is>
      </c>
      <c r="B13" s="2">
        <f>B12/B2</f>
        <v>1.8641214747736095</v>
      </c>
    </row>
    <row r="14">
      <c r="A14" t="inlineStr">
        <is>
          <t xml:space="preserve">Justified P/B  = (ROE−g)/(Ke−g)</t>
        </is>
      </c>
      <c r="B14" s="2">
        <f>(B3-B6)/(B4-B6)</f>
        <v>1.2215384615384615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12368.0</v>
      </c>
      <c r="C4" s="3">
        <f>Inputs!$B$3-Inputs!$B$4</f>
        <v>0.014399999999999996</v>
      </c>
      <c r="D4" s="2">
        <f>B4*C4</f>
        <v>178.09919999999994</v>
      </c>
      <c r="E4" s="3">
        <f>1/(1+Inputs!$B$4)^A4</f>
        <v>0.9132420091324202</v>
      </c>
      <c r="F4" s="2">
        <f>D4*E4</f>
        <v>162.64767123287666</v>
      </c>
    </row>
    <row r="5">
      <c r="A5" s="4">
        <v>2.0</v>
      </c>
      <c r="B5" s="2">
        <f>B4*(1+Inputs!$B$6)</f>
        <v>12739.04</v>
      </c>
      <c r="C5" s="3">
        <f>Inputs!$B$3-Inputs!$B$4</f>
        <v>0.014399999999999996</v>
      </c>
      <c r="D5" s="2">
        <f>B5*C5</f>
        <v>183.44217599999996</v>
      </c>
      <c r="E5" s="3">
        <f>1/(1+Inputs!$B$4)^A5</f>
        <v>0.8340109672442193</v>
      </c>
      <c r="F5" s="2">
        <f>D5*E5</f>
        <v>152.99278663914427</v>
      </c>
    </row>
    <row r="6">
      <c r="A6" s="4">
        <v>3.0</v>
      </c>
      <c r="B6" s="2">
        <f>B5*(1+Inputs!$B$6)</f>
        <v>13121.211200000002</v>
      </c>
      <c r="C6" s="3">
        <f>Inputs!$B$3-Inputs!$B$4</f>
        <v>0.014399999999999996</v>
      </c>
      <c r="D6" s="2">
        <f>B6*C6</f>
        <v>188.94544127999998</v>
      </c>
      <c r="E6" s="3">
        <f>1/(1+Inputs!$B$4)^A6</f>
        <v>0.7616538513645839</v>
      </c>
      <c r="F6" s="2">
        <f>D6*E6</f>
        <v>143.9110230486928</v>
      </c>
    </row>
    <row r="7">
      <c r="A7" s="4">
        <v>4.0</v>
      </c>
      <c r="B7" s="2">
        <f>B6*(1+Inputs!$B$6)</f>
        <v>13514.847536000001</v>
      </c>
      <c r="C7" s="3">
        <f>Inputs!$B$3-Inputs!$B$4</f>
        <v>0.014399999999999996</v>
      </c>
      <c r="D7" s="2">
        <f>B7*C7</f>
        <v>194.61380451839997</v>
      </c>
      <c r="E7" s="3">
        <f>1/(1+Inputs!$B$4)^A7</f>
        <v>0.6955742934836383</v>
      </c>
      <c r="F7" s="2">
        <f>D7*E7</f>
        <v>135.36835958004895</v>
      </c>
    </row>
    <row r="8">
      <c r="A8" s="4">
        <v>5.0</v>
      </c>
      <c r="B8" s="2">
        <f>B7*(1+Inputs!$B$6)</f>
        <v>13920.292962080002</v>
      </c>
      <c r="C8" s="3">
        <f>Inputs!$B$3-Inputs!$B$4</f>
        <v>0.014399999999999996</v>
      </c>
      <c r="D8" s="2">
        <f>B8*C8</f>
        <v>200.45221865395197</v>
      </c>
      <c r="E8" s="3">
        <f>1/(1+Inputs!$B$4)^A8</f>
        <v>0.6352276652818615</v>
      </c>
      <c r="F8" s="2">
        <f>D8*E8</f>
        <v>127.33279485611911</v>
      </c>
    </row>
    <row r="9">
      <c r="A9" s="4">
        <v>6.0</v>
      </c>
      <c r="B9" s="2">
        <f>B8*(1+Inputs!$B$6)</f>
        <v>14337.901750942403</v>
      </c>
      <c r="C9" s="3">
        <f>Inputs!$B$3-Inputs!$B$4</f>
        <v>0.014399999999999996</v>
      </c>
      <c r="D9" s="2">
        <f>B9*C9</f>
        <v>206.46578521357054</v>
      </c>
      <c r="E9" s="3">
        <f>1/(1+Inputs!$B$4)^A9</f>
        <v>0.5801165892985036</v>
      </c>
      <c r="F9" s="2">
        <f>D9*E9</f>
        <v>119.77422712493396</v>
      </c>
    </row>
    <row r="10">
      <c r="A10" s="4">
        <v>7.0</v>
      </c>
      <c r="B10" s="2">
        <f>B9*(1+Inputs!$B$6)</f>
        <v>14768.038803470676</v>
      </c>
      <c r="C10" s="3">
        <f>Inputs!$B$3-Inputs!$B$4</f>
        <v>0.014399999999999996</v>
      </c>
      <c r="D10" s="2">
        <f>B10*C10</f>
        <v>212.65975876997769</v>
      </c>
      <c r="E10" s="3">
        <f>1/(1+Inputs!$B$4)^A10</f>
        <v>0.5297868395420124</v>
      </c>
      <c r="F10" s="2">
        <f>D10*E10</f>
        <v>112.66434149651325</v>
      </c>
    </row>
    <row r="11">
      <c r="A11" s="4">
        <v>8.0</v>
      </c>
      <c r="B11" s="2">
        <f>B10*(1+Inputs!$B$6)</f>
        <v>15211.079967574797</v>
      </c>
      <c r="C11" s="3">
        <f>Inputs!$B$3-Inputs!$B$4</f>
        <v>0.014399999999999996</v>
      </c>
      <c r="D11" s="2">
        <f>B11*C11</f>
        <v>219.039551533077</v>
      </c>
      <c r="E11" s="3">
        <f>1/(1+Inputs!$B$4)^A11</f>
        <v>0.4838235977552625</v>
      </c>
      <c r="F11" s="2">
        <f>D11*E11</f>
        <v>105.97650387343255</v>
      </c>
    </row>
    <row r="12">
      <c r="A12" s="4">
        <v>9.0</v>
      </c>
      <c r="B12" s="2">
        <f>B11*(1+Inputs!$B$6)</f>
        <v>15667.41236660204</v>
      </c>
      <c r="C12" s="3">
        <f>Inputs!$B$3-Inputs!$B$4</f>
        <v>0.014399999999999996</v>
      </c>
      <c r="D12" s="2">
        <f>B12*C12</f>
        <v>225.61073807906934</v>
      </c>
      <c r="E12" s="3">
        <f>1/(1+Inputs!$B$4)^A12</f>
        <v>0.4418480344796918</v>
      </c>
      <c r="F12" s="2">
        <f>D12*E12</f>
        <v>99.68566117774934</v>
      </c>
    </row>
    <row r="13">
      <c r="A13" s="4">
        <v>10.0</v>
      </c>
      <c r="B13" s="2">
        <f>B12*(1+Inputs!$B$6)</f>
        <v>16137.434737600102</v>
      </c>
      <c r="C13" s="3">
        <f>Inputs!$B$3-Inputs!$B$4</f>
        <v>0.014399999999999996</v>
      </c>
      <c r="D13" s="2">
        <f>B13*C13</f>
        <v>232.37906022144142</v>
      </c>
      <c r="E13" s="3">
        <f>1/(1+Inputs!$B$4)^A13</f>
        <v>0.40351418673944456</v>
      </c>
      <c r="F13" s="2">
        <f>D13*E13</f>
        <v>93.76824750053134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12368.0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14.96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0.1512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18.0</v>
      </c>
      <c r="C4" s="3">
        <v>0.1757</v>
      </c>
      <c r="D4" s="3">
        <v>0.3</v>
      </c>
      <c r="E4" s="3">
        <v>0.2032</v>
      </c>
    </row>
    <row r="5">
      <c r="A5" t="inlineStr">
        <is>
          <t xml:space="preserve">Base</t>
        </is>
      </c>
      <c r="B5" s="2">
        <v>14.5</v>
      </c>
      <c r="C5" s="3">
        <v>0.1474</v>
      </c>
      <c r="D5" s="3">
        <v>0.45</v>
      </c>
      <c r="E5" s="3">
        <v>-0.0307</v>
      </c>
    </row>
    <row r="6">
      <c r="A6" t="inlineStr">
        <is>
          <t xml:space="preserve">Bear</t>
        </is>
      </c>
      <c r="B6" s="2">
        <v>11.0</v>
      </c>
      <c r="C6" s="3">
        <v>0.119</v>
      </c>
      <c r="D6" s="3">
        <v>0.25</v>
      </c>
      <c r="E6" s="3">
        <v>-0.2647</v>
      </c>
    </row>
    <row r="7">
      <c r="A7" t="inlineStr" s="1">
        <is>
          <t xml:space="preserve">E[r] (probability-weighted)</t>
        </is>
      </c>
      <c r="E7" s="3">
        <v>-0.0191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8.00%</t>
        </is>
      </c>
      <c r="B4" s="4">
        <v>11.242</v>
      </c>
      <c r="C4" s="4">
        <v>17.666</v>
      </c>
      <c r="D4" s="4">
        <v>24.09</v>
      </c>
      <c r="E4" s="4">
        <v>30.514</v>
      </c>
      <c r="F4" s="4">
        <v>36.938</v>
      </c>
      <c r="G4" s="4">
        <v>43.362</v>
      </c>
      <c r="H4" s="4">
        <v>49.786</v>
      </c>
    </row>
    <row r="5">
      <c r="A5" t="inlineStr" s="1">
        <is>
          <t xml:space="preserve">8.75%</t>
        </is>
      </c>
      <c r="B5" s="4">
        <v>9.7757</v>
      </c>
      <c r="C5" s="4">
        <v>15.3617</v>
      </c>
      <c r="D5" s="4">
        <v>20.9478</v>
      </c>
      <c r="E5" s="4">
        <v>26.5339</v>
      </c>
      <c r="F5" s="4">
        <v>32.12</v>
      </c>
      <c r="G5" s="4">
        <v>37.7061</v>
      </c>
      <c r="H5" s="4">
        <v>43.2922</v>
      </c>
    </row>
    <row r="6">
      <c r="A6" t="inlineStr" s="1">
        <is>
          <t xml:space="preserve">9.50%</t>
        </is>
      </c>
      <c r="B6" s="4">
        <v>8.6477</v>
      </c>
      <c r="C6" s="4">
        <v>13.5892</v>
      </c>
      <c r="D6" s="4">
        <v>18.5308</v>
      </c>
      <c r="E6" s="4">
        <v>23.4723</v>
      </c>
      <c r="F6" s="4">
        <v>28.4138</v>
      </c>
      <c r="G6" s="4">
        <v>33.3554</v>
      </c>
      <c r="H6" s="4">
        <v>38.2969</v>
      </c>
    </row>
    <row r="7">
      <c r="A7" t="inlineStr" s="1">
        <is>
          <t xml:space="preserve">10.25%</t>
        </is>
      </c>
      <c r="B7" s="4">
        <v>7.7531</v>
      </c>
      <c r="C7" s="4">
        <v>12.1834</v>
      </c>
      <c r="D7" s="4">
        <v>16.6138</v>
      </c>
      <c r="E7" s="4">
        <v>21.0441</v>
      </c>
      <c r="F7" s="4">
        <v>25.4745</v>
      </c>
      <c r="G7" s="4">
        <v>29.9048</v>
      </c>
      <c r="H7" s="4">
        <v>34.3352</v>
      </c>
    </row>
    <row r="8">
      <c r="A8" t="inlineStr" s="1">
        <is>
          <t xml:space="preserve">11.00%</t>
        </is>
      </c>
      <c r="B8" s="4">
        <v>7.0263</v>
      </c>
      <c r="C8" s="4">
        <v>11.0413</v>
      </c>
      <c r="D8" s="4">
        <v>15.0562</v>
      </c>
      <c r="E8" s="4">
        <v>19.0712</v>
      </c>
      <c r="F8" s="4">
        <v>23.0862</v>
      </c>
      <c r="G8" s="4">
        <v>27.1012</v>
      </c>
      <c r="H8" s="4">
        <v>31.1163</v>
      </c>
    </row>
    <row r="9"/>
    <row r="10">
      <c r="A10" t="inlineStr">
        <is>
          <t xml:space="preserve">Bold cells ≥ current price (14.96). Dominated by cost of equity and sustainable ROE.</t>
        </is>
      </c>
    </row>
  </sheetData>
</worksheet>
</file>