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Alma Media (ALMA.HE)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0.1187</v>
      </c>
    </row>
    <row r="6">
      <c r="A6" t="inlineStr">
        <is>
          <t xml:space="preserve">No-growth value / share</t>
        </is>
      </c>
      <c r="B6" s="2">
        <v>9.3733</v>
      </c>
    </row>
    <row r="7">
      <c r="A7" t="inlineStr">
        <is>
          <t xml:space="preserve">ROIC</t>
        </is>
      </c>
      <c r="B7" s="3">
        <v>0.1624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8.24</v>
      </c>
    </row>
    <row r="10">
      <c r="A10" t="inlineStr">
        <is>
          <t xml:space="preserve">Economic Profit / EVA</t>
        </is>
      </c>
      <c r="B10" s="2">
        <v>30.96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61.0</v>
      </c>
    </row>
    <row r="3">
      <c r="A3" t="inlineStr">
        <is>
          <t xml:space="preserve">ROIC</t>
        </is>
      </c>
      <c r="B3" s="6">
        <v>0.1624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126.0</v>
      </c>
    </row>
    <row r="8">
      <c r="A8" t="inlineStr">
        <is>
          <t xml:space="preserve">Shares (m)</t>
        </is>
      </c>
      <c r="B8" s="5">
        <v>82.383</v>
      </c>
    </row>
    <row r="9">
      <c r="A9" t="inlineStr">
        <is>
          <t xml:space="preserve">Share price</t>
        </is>
      </c>
      <c r="B9" s="5">
        <v>13.5</v>
      </c>
    </row>
    <row r="10">
      <c r="A10" t="inlineStr">
        <is>
          <t xml:space="preserve">Stage-1 growth g (engine driver)</t>
        </is>
      </c>
      <c r="B10" s="6">
        <v>0.1187</v>
      </c>
    </row>
    <row r="11"/>
    <row r="12">
      <c r="A12" t="inlineStr">
        <is>
          <t xml:space="preserve">Invested Capital  = NOPAT / ROIC</t>
        </is>
      </c>
      <c r="B12" s="2">
        <f>B2/B3</f>
        <v>375.5</v>
      </c>
    </row>
    <row r="13">
      <c r="A13" t="inlineStr">
        <is>
          <t xml:space="preserve">Market cap  = price × shares</t>
        </is>
      </c>
      <c r="B13" s="4">
        <f>B9*B8</f>
        <v>1112.1705</v>
      </c>
    </row>
    <row r="14">
      <c r="A14" t="inlineStr">
        <is>
          <t xml:space="preserve">Enterprise value  = mcap + net debt</t>
        </is>
      </c>
      <c r="B14" s="4">
        <f>B13+B7</f>
        <v>1238.2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61.0</v>
      </c>
    </row>
    <row r="4">
      <c r="A4" t="inlineStr">
        <is>
          <t xml:space="preserve">Invested Capital</t>
        </is>
      </c>
      <c r="B4" s="2">
        <f>Inputs!B12</f>
        <v>375.5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30.04</v>
      </c>
    </row>
    <row r="7">
      <c r="A7" t="inlineStr">
        <is>
          <t xml:space="preserve">Economic Profit (EVA)  = NOPAT − charge</t>
        </is>
      </c>
      <c r="B7" s="2">
        <f>Inputs!B2-Inputs!B12*Inputs!B4</f>
        <v>30.96</v>
      </c>
    </row>
    <row r="8">
      <c r="A8" t="inlineStr">
        <is>
          <t xml:space="preserve">ROIC</t>
        </is>
      </c>
      <c r="B8" s="3">
        <f>Inputs!B3</f>
        <v>0.1624</v>
      </c>
    </row>
    <row r="9">
      <c r="A9" t="inlineStr">
        <is>
          <t xml:space="preserve">ROIC − WACC spread</t>
        </is>
      </c>
      <c r="B9" s="3">
        <f>Inputs!B3-Inputs!B4</f>
        <v>0.08239999999999999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68.2407</v>
      </c>
      <c r="C4" s="3">
        <f>Inputs!$B$10/Inputs!$B$3</f>
        <v>0.7309113300492611</v>
      </c>
      <c r="D4" s="2">
        <f>B4*(1-C4)</f>
        <v>18.36279919950739</v>
      </c>
      <c r="E4" s="3">
        <f>1/(1+Inputs!$B$4)^A4</f>
        <v>0.9259259259259258</v>
      </c>
      <c r="F4" s="2">
        <f>D4*E4</f>
        <v>17.002591851395728</v>
      </c>
    </row>
    <row r="5">
      <c r="A5" s="4">
        <v>2.0</v>
      </c>
      <c r="B5" s="2">
        <f>B4*(1+Inputs!$B$10)</f>
        <v>76.34087109000001</v>
      </c>
      <c r="C5" s="3">
        <f>Inputs!$B$10/Inputs!$B$3</f>
        <v>0.7309113300492611</v>
      </c>
      <c r="D5" s="2">
        <f>B5*(1-C5)</f>
        <v>20.542463464488915</v>
      </c>
      <c r="E5" s="3">
        <f>1/(1+Inputs!$B$4)^A5</f>
        <v>0.8573388203017832</v>
      </c>
      <c r="F5" s="2">
        <f>D5*E5</f>
        <v>17.611851392737407</v>
      </c>
    </row>
    <row r="6">
      <c r="A6" s="4">
        <v>3.0</v>
      </c>
      <c r="B6" s="2">
        <f>B5*(1+Inputs!$B$10)</f>
        <v>85.40253248838302</v>
      </c>
      <c r="C6" s="3">
        <f>Inputs!$B$10/Inputs!$B$3</f>
        <v>0.7309113300492611</v>
      </c>
      <c r="D6" s="2">
        <f>B6*(1-C6)</f>
        <v>22.980853877723753</v>
      </c>
      <c r="E6" s="3">
        <f>1/(1+Inputs!$B$4)^A6</f>
        <v>0.7938322410201696</v>
      </c>
      <c r="F6" s="2">
        <f>D6*E6</f>
        <v>18.2429427343105</v>
      </c>
    </row>
    <row r="7">
      <c r="A7" s="4">
        <v>4.0</v>
      </c>
      <c r="B7" s="2">
        <f>B6*(1+Inputs!$B$10)</f>
        <v>95.53981309475408</v>
      </c>
      <c r="C7" s="3">
        <f>Inputs!$B$10/Inputs!$B$3</f>
        <v>0.7309113300492611</v>
      </c>
      <c r="D7" s="2">
        <f>B7*(1-C7)</f>
        <v>25.70868123300956</v>
      </c>
      <c r="E7" s="3">
        <f>1/(1+Inputs!$B$4)^A7</f>
        <v>0.7350298527964533</v>
      </c>
      <c r="F7" s="2">
        <f>D7*E7</f>
        <v>18.896648182289958</v>
      </c>
    </row>
    <row r="8">
      <c r="A8" s="4">
        <v>5.0</v>
      </c>
      <c r="B8" s="2">
        <f>B7*(1+Inputs!$B$10)</f>
        <v>106.8803889091014</v>
      </c>
      <c r="C8" s="3">
        <f>Inputs!$B$10/Inputs!$B$3</f>
        <v>0.7309113300492611</v>
      </c>
      <c r="D8" s="2">
        <f>B8*(1-C8)</f>
        <v>28.760301695367797</v>
      </c>
      <c r="E8" s="3">
        <f>1/(1+Inputs!$B$4)^A8</f>
        <v>0.6805831970337529</v>
      </c>
      <c r="F8" s="2">
        <f>D8*E8</f>
        <v>19.57377807548868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0.1187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16.0</v>
      </c>
      <c r="C4" s="3">
        <v>0.1543</v>
      </c>
      <c r="D4" s="3">
        <v>0.3</v>
      </c>
      <c r="E4" s="3">
        <v>0.1852</v>
      </c>
    </row>
    <row r="5">
      <c r="A5" t="inlineStr">
        <is>
          <t xml:space="preserve">Base</t>
        </is>
      </c>
      <c r="B5" s="2">
        <v>13.5</v>
      </c>
      <c r="C5" s="3">
        <v>0.1187</v>
      </c>
      <c r="D5" s="3">
        <v>0.45</v>
      </c>
      <c r="E5" s="3">
        <v>0.0</v>
      </c>
    </row>
    <row r="6">
      <c r="A6" t="inlineStr">
        <is>
          <t xml:space="preserve">Bear</t>
        </is>
      </c>
      <c r="B6" s="2">
        <v>10.5</v>
      </c>
      <c r="C6" s="3">
        <v>0.036</v>
      </c>
      <c r="D6" s="3">
        <v>0.25</v>
      </c>
      <c r="E6" s="3">
        <v>-0.2222</v>
      </c>
    </row>
    <row r="7">
      <c r="A7" t="inlineStr" s="1">
        <is>
          <t xml:space="preserve">E[r] (probability-weighted)</t>
        </is>
      </c>
      <c r="E7" s="3">
        <v>-0.0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13.2644</v>
      </c>
      <c r="C4" s="4">
        <v>14.787</v>
      </c>
      <c r="D4" s="4">
        <v>15.8806</v>
      </c>
      <c r="E4" s="4">
        <v>17.6457</v>
      </c>
      <c r="F4" s="4">
        <v>18.9096</v>
      </c>
      <c r="G4" s="4">
        <v>22.3952</v>
      </c>
    </row>
    <row r="5">
      <c r="A5" t="inlineStr" s="1">
        <is>
          <t xml:space="preserve">7.25%</t>
        </is>
      </c>
      <c r="B5" s="4">
        <v>11.0129</v>
      </c>
      <c r="C5" s="4">
        <v>12.1924</v>
      </c>
      <c r="D5" s="4">
        <v>13.0347</v>
      </c>
      <c r="E5" s="4">
        <v>14.3865</v>
      </c>
      <c r="F5" s="4">
        <v>15.349</v>
      </c>
      <c r="G5" s="4">
        <v>17.9821</v>
      </c>
    </row>
    <row r="6">
      <c r="A6" t="inlineStr" s="1">
        <is>
          <t xml:space="preserve">8.00%</t>
        </is>
      </c>
      <c r="B6" s="4">
        <v>9.3727</v>
      </c>
      <c r="C6" s="4">
        <v>10.306</v>
      </c>
      <c r="D6" s="4">
        <v>10.9682</v>
      </c>
      <c r="E6" s="4">
        <v>12.024</v>
      </c>
      <c r="F6" s="4">
        <v>12.7708</v>
      </c>
      <c r="G6" s="4">
        <v>14.795</v>
      </c>
    </row>
    <row r="7">
      <c r="A7" t="inlineStr" s="1">
        <is>
          <t xml:space="preserve">8.75%</t>
        </is>
      </c>
      <c r="B7" s="4">
        <v>8.1239</v>
      </c>
      <c r="C7" s="4">
        <v>8.8728</v>
      </c>
      <c r="D7" s="4">
        <v>9.4003</v>
      </c>
      <c r="E7" s="4">
        <v>10.235</v>
      </c>
      <c r="F7" s="4">
        <v>10.821</v>
      </c>
      <c r="G7" s="4">
        <v>12.3915</v>
      </c>
    </row>
    <row r="8">
      <c r="A8" t="inlineStr" s="1">
        <is>
          <t xml:space="preserve">9.50%</t>
        </is>
      </c>
      <c r="B8" s="4">
        <v>7.1407</v>
      </c>
      <c r="C8" s="4">
        <v>7.7472</v>
      </c>
      <c r="D8" s="4">
        <v>8.1708</v>
      </c>
      <c r="E8" s="4">
        <v>8.8351</v>
      </c>
      <c r="F8" s="4">
        <v>9.2972</v>
      </c>
      <c r="G8" s="4">
        <v>10.5191</v>
      </c>
    </row>
    <row r="9"/>
    <row r="10">
      <c r="A10" t="inlineStr">
        <is>
          <t xml:space="preserve">Bold cells ≥ current price (13.5). The conclusion is dominated by WACC and growth.</t>
        </is>
      </c>
    </row>
  </sheetData>
</worksheet>
</file>