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Alimak (ALIG.ST)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0.0723</v>
      </c>
    </row>
    <row r="6">
      <c r="A6" t="inlineStr">
        <is>
          <t xml:space="preserve">No-growth value / share</t>
        </is>
      </c>
      <c r="B6" s="2">
        <v>63.6777</v>
      </c>
    </row>
    <row r="7">
      <c r="A7" t="inlineStr">
        <is>
          <t xml:space="preserve">ROIC</t>
        </is>
      </c>
      <c r="B7" s="3">
        <v>0.0761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-0.39</v>
      </c>
    </row>
    <row r="10">
      <c r="A10" t="inlineStr">
        <is>
          <t xml:space="preserve">Economic Profit / EVA</t>
        </is>
      </c>
      <c r="B10" s="2">
        <v>-37.02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728.5</v>
      </c>
    </row>
    <row r="3">
      <c r="A3" t="inlineStr">
        <is>
          <t xml:space="preserve">ROIC</t>
        </is>
      </c>
      <c r="B3" s="6">
        <v>0.0761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2374.0</v>
      </c>
    </row>
    <row r="8">
      <c r="A8" t="inlineStr">
        <is>
          <t xml:space="preserve">Shares (m)</t>
        </is>
      </c>
      <c r="B8" s="5">
        <v>105.833</v>
      </c>
    </row>
    <row r="9">
      <c r="A9" t="inlineStr">
        <is>
          <t xml:space="preserve">Share price</t>
        </is>
      </c>
      <c r="B9" s="5">
        <v>110.0</v>
      </c>
    </row>
    <row r="10">
      <c r="A10" t="inlineStr">
        <is>
          <t xml:space="preserve">Stage-1 growth g (engine driver)</t>
        </is>
      </c>
      <c r="B10" s="6">
        <v>0.0723</v>
      </c>
    </row>
    <row r="11"/>
    <row r="12">
      <c r="A12" t="inlineStr">
        <is>
          <t xml:space="preserve">Invested Capital  = NOPAT / ROIC</t>
        </is>
      </c>
      <c r="B12" s="2">
        <f>B2/B3</f>
        <v>9569.0</v>
      </c>
    </row>
    <row r="13">
      <c r="A13" t="inlineStr">
        <is>
          <t xml:space="preserve">Market cap  = price × shares</t>
        </is>
      </c>
      <c r="B13" s="4">
        <f>B9*B8</f>
        <v>11641.63</v>
      </c>
    </row>
    <row r="14">
      <c r="A14" t="inlineStr">
        <is>
          <t xml:space="preserve">Enterprise value  = mcap + net debt</t>
        </is>
      </c>
      <c r="B14" s="4">
        <f>B13+B7</f>
        <v>14015.6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728.5</v>
      </c>
    </row>
    <row r="4">
      <c r="A4" t="inlineStr">
        <is>
          <t xml:space="preserve">Invested Capital</t>
        </is>
      </c>
      <c r="B4" s="2">
        <f>Inputs!B12</f>
        <v>9569.0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765.52</v>
      </c>
    </row>
    <row r="7">
      <c r="A7" t="inlineStr">
        <is>
          <t xml:space="preserve">Economic Profit (EVA)  = NOPAT − charge</t>
        </is>
      </c>
      <c r="B7" s="2">
        <f>Inputs!B2-Inputs!B12*Inputs!B4</f>
        <v>-37.01999999999998</v>
      </c>
    </row>
    <row r="8">
      <c r="A8" t="inlineStr">
        <is>
          <t xml:space="preserve">ROIC</t>
        </is>
      </c>
      <c r="B8" s="3">
        <f>Inputs!B3</f>
        <v>0.0761</v>
      </c>
    </row>
    <row r="9">
      <c r="A9" t="inlineStr">
        <is>
          <t xml:space="preserve">ROIC − WACC spread</t>
        </is>
      </c>
      <c r="B9" s="3">
        <f>Inputs!B3-Inputs!B4</f>
        <v>-0.0039000000000000007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781.17055</v>
      </c>
      <c r="C4" s="3">
        <f>Inputs!$B$10/Inputs!$B$3</f>
        <v>0.95</v>
      </c>
      <c r="D4" s="2">
        <f>B4*(1-C4)</f>
        <v>39.05852750000004</v>
      </c>
      <c r="E4" s="3">
        <f>1/(1+Inputs!$B$4)^A4</f>
        <v>0.9259259259259258</v>
      </c>
      <c r="F4" s="2">
        <f>D4*E4</f>
        <v>36.165303240740776</v>
      </c>
    </row>
    <row r="5">
      <c r="A5" s="4">
        <v>2.0</v>
      </c>
      <c r="B5" s="2">
        <f>B4*(1+Inputs!$B$10)</f>
        <v>837.6491807650001</v>
      </c>
      <c r="C5" s="3">
        <f>Inputs!$B$10/Inputs!$B$3</f>
        <v>0.95</v>
      </c>
      <c r="D5" s="2">
        <f>B5*(1-C5)</f>
        <v>41.88245903825004</v>
      </c>
      <c r="E5" s="3">
        <f>1/(1+Inputs!$B$4)^A5</f>
        <v>0.8573388203017832</v>
      </c>
      <c r="F5" s="2">
        <f>D5*E5</f>
        <v>35.90745802319105</v>
      </c>
    </row>
    <row r="6">
      <c r="A6" s="4">
        <v>3.0</v>
      </c>
      <c r="B6" s="2">
        <f>B5*(1+Inputs!$B$10)</f>
        <v>898.2112165343096</v>
      </c>
      <c r="C6" s="3">
        <f>Inputs!$B$10/Inputs!$B$3</f>
        <v>0.95</v>
      </c>
      <c r="D6" s="2">
        <f>B6*(1-C6)</f>
        <v>44.910560826715525</v>
      </c>
      <c r="E6" s="3">
        <f>1/(1+Inputs!$B$4)^A6</f>
        <v>0.7938322410201696</v>
      </c>
      <c r="F6" s="2">
        <f>D6*E6</f>
        <v>35.651451146544225</v>
      </c>
    </row>
    <row r="7">
      <c r="A7" s="4">
        <v>4.0</v>
      </c>
      <c r="B7" s="2">
        <f>B6*(1+Inputs!$B$10)</f>
        <v>963.1518874897403</v>
      </c>
      <c r="C7" s="3">
        <f>Inputs!$B$10/Inputs!$B$3</f>
        <v>0.95</v>
      </c>
      <c r="D7" s="2">
        <f>B7*(1-C7)</f>
        <v>48.157594374487054</v>
      </c>
      <c r="E7" s="3">
        <f>1/(1+Inputs!$B$4)^A7</f>
        <v>0.7350298527964533</v>
      </c>
      <c r="F7" s="2">
        <f>D7*E7</f>
        <v>35.397269504110525</v>
      </c>
    </row>
    <row r="8">
      <c r="A8" s="4">
        <v>5.0</v>
      </c>
      <c r="B8" s="2">
        <f>B7*(1+Inputs!$B$10)</f>
        <v>1032.7877689552486</v>
      </c>
      <c r="C8" s="3">
        <f>Inputs!$B$10/Inputs!$B$3</f>
        <v>0.95</v>
      </c>
      <c r="D8" s="2">
        <f>B8*(1-C8)</f>
        <v>51.63938844776247</v>
      </c>
      <c r="E8" s="3">
        <f>1/(1+Inputs!$B$4)^A8</f>
        <v>0.6805831970337529</v>
      </c>
      <c r="F8" s="2">
        <f>D8*E8</f>
        <v>35.14490008264603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110.0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0.0723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135.0</v>
      </c>
      <c r="C4" s="3">
        <v>0.0723</v>
      </c>
      <c r="D4" s="3">
        <v>0.3</v>
      </c>
      <c r="E4" s="3">
        <v>0.2273</v>
      </c>
    </row>
    <row r="5">
      <c r="A5" t="inlineStr">
        <is>
          <t xml:space="preserve">Base</t>
        </is>
      </c>
      <c r="B5" s="2">
        <v>105.0</v>
      </c>
      <c r="C5" s="3">
        <v>0.0723</v>
      </c>
      <c r="D5" s="3">
        <v>0.4</v>
      </c>
      <c r="E5" s="3">
        <v>-0.0455</v>
      </c>
    </row>
    <row r="6">
      <c r="A6" t="inlineStr">
        <is>
          <t xml:space="preserve">Bear</t>
        </is>
      </c>
      <c r="B6" s="2">
        <v>80.0</v>
      </c>
      <c r="C6" s="3">
        <v>0.0723</v>
      </c>
      <c r="D6" s="3">
        <v>0.3</v>
      </c>
      <c r="E6" s="3">
        <v>-0.2727</v>
      </c>
    </row>
    <row r="7">
      <c r="A7" t="inlineStr" s="1">
        <is>
          <t xml:space="preserve">E[r] (probability-weighted)</t>
        </is>
      </c>
      <c r="E7" s="3">
        <v>-0.0318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92.6231</v>
      </c>
      <c r="C4" s="4">
        <v>96.6684</v>
      </c>
      <c r="D4" s="4">
        <v>99.2165</v>
      </c>
      <c r="E4" s="4">
        <v>102.7508</v>
      </c>
      <c r="F4" s="4">
        <v>104.8729</v>
      </c>
      <c r="G4" s="4">
        <v>109.1192</v>
      </c>
    </row>
    <row r="5">
      <c r="A5" t="inlineStr" s="1">
        <is>
          <t xml:space="preserve">7.25%</t>
        </is>
      </c>
      <c r="B5" s="4">
        <v>75.8933</v>
      </c>
      <c r="C5" s="4">
        <v>77.5508</v>
      </c>
      <c r="D5" s="4">
        <v>78.3589</v>
      </c>
      <c r="E5" s="4">
        <v>79.0451</v>
      </c>
      <c r="F5" s="4">
        <v>79.1002</v>
      </c>
      <c r="G5" s="4">
        <v>77.5402</v>
      </c>
    </row>
    <row r="6">
      <c r="A6" t="inlineStr" s="1">
        <is>
          <t xml:space="preserve">8.00%</t>
        </is>
      </c>
      <c r="B6" s="4">
        <v>63.6778</v>
      </c>
      <c r="C6" s="4">
        <v>63.6579</v>
      </c>
      <c r="D6" s="4">
        <v>63.2473</v>
      </c>
      <c r="E6" s="4">
        <v>61.9448</v>
      </c>
      <c r="F6" s="4">
        <v>60.5608</v>
      </c>
      <c r="G6" s="4">
        <v>54.9745</v>
      </c>
    </row>
    <row r="7">
      <c r="A7" t="inlineStr" s="1">
        <is>
          <t xml:space="preserve">8.75%</t>
        </is>
      </c>
      <c r="B7" s="4">
        <v>54.3533</v>
      </c>
      <c r="C7" s="4">
        <v>53.1083</v>
      </c>
      <c r="D7" s="4">
        <v>51.8108</v>
      </c>
      <c r="E7" s="4">
        <v>49.066</v>
      </c>
      <c r="F7" s="4">
        <v>46.642</v>
      </c>
      <c r="G7" s="4">
        <v>38.1602</v>
      </c>
    </row>
    <row r="8">
      <c r="A8" t="inlineStr" s="1">
        <is>
          <t xml:space="preserve">9.50%</t>
        </is>
      </c>
      <c r="B8" s="4">
        <v>46.9922</v>
      </c>
      <c r="C8" s="4">
        <v>44.827</v>
      </c>
      <c r="D8" s="4">
        <v>42.866</v>
      </c>
      <c r="E8" s="4">
        <v>39.0469</v>
      </c>
      <c r="F8" s="4">
        <v>35.8513</v>
      </c>
      <c r="G8" s="4">
        <v>25.2342</v>
      </c>
    </row>
    <row r="9"/>
    <row r="10">
      <c r="A10" t="inlineStr">
        <is>
          <t xml:space="preserve">Bold cells ≥ current price (110.0). The conclusion is dominated by WACC and growth.</t>
        </is>
      </c>
    </row>
  </sheetData>
</worksheet>
</file>