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Zinzino (ZZ-B.ST)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-0.0958</v>
      </c>
    </row>
    <row r="6">
      <c r="A6" t="inlineStr">
        <is>
          <t xml:space="preserve">No-growth value / share</t>
        </is>
      </c>
      <c r="B6" s="2">
        <v>181.1622</v>
      </c>
    </row>
    <row r="7">
      <c r="A7" t="inlineStr">
        <is>
          <t xml:space="preserve">ROIC</t>
        </is>
      </c>
      <c r="B7" s="3">
        <v>1.067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98.7</v>
      </c>
    </row>
    <row r="10">
      <c r="A10" t="inlineStr">
        <is>
          <t xml:space="preserve">Economic Profit / EVA</t>
        </is>
      </c>
      <c r="B10" s="2">
        <v>336.528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363.8</v>
      </c>
    </row>
    <row r="3">
      <c r="A3" t="inlineStr">
        <is>
          <t xml:space="preserve">ROIC</t>
        </is>
      </c>
      <c r="B3" s="6">
        <v>1.067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-822.2</v>
      </c>
    </row>
    <row r="8">
      <c r="A8" t="inlineStr">
        <is>
          <t xml:space="preserve">Shares (m)</t>
        </is>
      </c>
      <c r="B8" s="5">
        <v>37.43</v>
      </c>
    </row>
    <row r="9">
      <c r="A9" t="inlineStr">
        <is>
          <t xml:space="preserve">Share price</t>
        </is>
      </c>
      <c r="B9" s="5">
        <v>126.8</v>
      </c>
    </row>
    <row r="10">
      <c r="A10" t="inlineStr">
        <is>
          <t xml:space="preserve">Stage-1 growth g (engine driver)</t>
        </is>
      </c>
      <c r="B10" s="6">
        <v>-0.0958</v>
      </c>
    </row>
    <row r="11"/>
    <row r="12">
      <c r="A12" t="inlineStr">
        <is>
          <t xml:space="preserve">Invested Capital  = NOPAT / ROIC</t>
        </is>
      </c>
      <c r="B12" s="2">
        <f>B2/B3</f>
        <v>340.9</v>
      </c>
    </row>
    <row r="13">
      <c r="A13" t="inlineStr">
        <is>
          <t xml:space="preserve">Market cap  = price × shares</t>
        </is>
      </c>
      <c r="B13" s="4">
        <f>B9*B8</f>
        <v>4746.124</v>
      </c>
    </row>
    <row r="14">
      <c r="A14" t="inlineStr">
        <is>
          <t xml:space="preserve">Enterprise value  = mcap + net debt</t>
        </is>
      </c>
      <c r="B14" s="4">
        <f>B13+B7</f>
        <v>3923.9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363.8</v>
      </c>
    </row>
    <row r="4">
      <c r="A4" t="inlineStr">
        <is>
          <t xml:space="preserve">Invested Capital</t>
        </is>
      </c>
      <c r="B4" s="2">
        <f>Inputs!B12</f>
        <v>340.9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27.272</v>
      </c>
    </row>
    <row r="7">
      <c r="A7" t="inlineStr">
        <is>
          <t xml:space="preserve">Economic Profit (EVA)  = NOPAT − charge</t>
        </is>
      </c>
      <c r="B7" s="2">
        <f>Inputs!B2-Inputs!B12*Inputs!B4</f>
        <v>336.528</v>
      </c>
    </row>
    <row r="8">
      <c r="A8" t="inlineStr">
        <is>
          <t xml:space="preserve">ROIC</t>
        </is>
      </c>
      <c r="B8" s="3">
        <f>Inputs!B3</f>
        <v>1.067</v>
      </c>
    </row>
    <row r="9">
      <c r="A9" t="inlineStr">
        <is>
          <t xml:space="preserve">ROIC − WACC spread</t>
        </is>
      </c>
      <c r="B9" s="3">
        <f>Inputs!B3-Inputs!B4</f>
        <v>0.987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328.94796</v>
      </c>
      <c r="C4" s="3">
        <f>Inputs!$B$10/Inputs!$B$3</f>
        <v>0.0</v>
      </c>
      <c r="D4" s="2">
        <f>B4*(1-C4)</f>
        <v>328.94796</v>
      </c>
      <c r="E4" s="3">
        <f>1/(1+Inputs!$B$4)^A4</f>
        <v>0.9259259259259258</v>
      </c>
      <c r="F4" s="2">
        <f>D4*E4</f>
        <v>304.58144444444446</v>
      </c>
    </row>
    <row r="5">
      <c r="A5" s="4">
        <v>2.0</v>
      </c>
      <c r="B5" s="2">
        <f>B4*(1+Inputs!$B$10)</f>
        <v>297.434745432</v>
      </c>
      <c r="C5" s="3">
        <f>Inputs!$B$10/Inputs!$B$3</f>
        <v>0.0</v>
      </c>
      <c r="D5" s="2">
        <f>B5*(1-C5)</f>
        <v>297.434745432</v>
      </c>
      <c r="E5" s="3">
        <f>1/(1+Inputs!$B$4)^A5</f>
        <v>0.8573388203017832</v>
      </c>
      <c r="F5" s="2">
        <f>D5*E5</f>
        <v>255.00235376543208</v>
      </c>
    </row>
    <row r="6">
      <c r="A6" s="4">
        <v>3.0</v>
      </c>
      <c r="B6" s="2">
        <f>B5*(1+Inputs!$B$10)</f>
        <v>268.9404968196144</v>
      </c>
      <c r="C6" s="3">
        <f>Inputs!$B$10/Inputs!$B$3</f>
        <v>0.0</v>
      </c>
      <c r="D6" s="2">
        <f>B6*(1-C6)</f>
        <v>268.9404968196144</v>
      </c>
      <c r="E6" s="3">
        <f>1/(1+Inputs!$B$4)^A6</f>
        <v>0.7938322410201696</v>
      </c>
      <c r="F6" s="2">
        <f>D6*E6</f>
        <v>213.49363729139228</v>
      </c>
    </row>
    <row r="7">
      <c r="A7" s="4">
        <v>4.0</v>
      </c>
      <c r="B7" s="2">
        <f>B6*(1+Inputs!$B$10)</f>
        <v>243.17599722429534</v>
      </c>
      <c r="C7" s="3">
        <f>Inputs!$B$10/Inputs!$B$3</f>
        <v>0.0</v>
      </c>
      <c r="D7" s="2">
        <f>B7*(1-C7)</f>
        <v>243.17599722429534</v>
      </c>
      <c r="E7" s="3">
        <f>1/(1+Inputs!$B$4)^A7</f>
        <v>0.7350298527964533</v>
      </c>
      <c r="F7" s="2">
        <f>D7*E7</f>
        <v>178.74161744340455</v>
      </c>
    </row>
    <row r="8">
      <c r="A8" s="4">
        <v>5.0</v>
      </c>
      <c r="B8" s="2">
        <f>B7*(1+Inputs!$B$10)</f>
        <v>219.87973669020786</v>
      </c>
      <c r="C8" s="3">
        <f>Inputs!$B$10/Inputs!$B$3</f>
        <v>0.0</v>
      </c>
      <c r="D8" s="2">
        <f>B8*(1-C8)</f>
        <v>219.87973669020786</v>
      </c>
      <c r="E8" s="3">
        <f>1/(1+Inputs!$B$4)^A8</f>
        <v>0.6805831970337529</v>
      </c>
      <c r="F8" s="2">
        <f>D8*E8</f>
        <v>149.64645415956144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126.8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-0.0958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230.0</v>
      </c>
      <c r="C4" s="3">
        <v>0.0642</v>
      </c>
      <c r="D4" s="3">
        <v>0.3</v>
      </c>
      <c r="E4" s="3">
        <v>0.8139</v>
      </c>
    </row>
    <row r="5">
      <c r="A5" t="inlineStr">
        <is>
          <t xml:space="preserve">Base</t>
        </is>
      </c>
      <c r="B5" s="2">
        <v>180.0</v>
      </c>
      <c r="C5" s="3">
        <v>-0.0017</v>
      </c>
      <c r="D5" s="3">
        <v>0.45</v>
      </c>
      <c r="E5" s="3">
        <v>0.4196</v>
      </c>
    </row>
    <row r="6">
      <c r="A6" t="inlineStr">
        <is>
          <t xml:space="preserve">Bear</t>
        </is>
      </c>
      <c r="B6" s="2">
        <v>90.0</v>
      </c>
      <c r="C6" s="3">
        <v>-0.1904</v>
      </c>
      <c r="D6" s="3">
        <v>0.25</v>
      </c>
      <c r="E6" s="3">
        <v>-0.2902</v>
      </c>
    </row>
    <row r="7">
      <c r="A7" t="inlineStr" s="1">
        <is>
          <t xml:space="preserve">E[r] (probability-weighted)</t>
        </is>
      </c>
      <c r="E7" s="3">
        <v>0.3604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239.8834</v>
      </c>
      <c r="C4" s="4">
        <v>270.5412</v>
      </c>
      <c r="D4" s="4">
        <v>292.9388</v>
      </c>
      <c r="E4" s="4">
        <v>329.6995</v>
      </c>
      <c r="F4" s="4">
        <v>356.4538</v>
      </c>
      <c r="G4" s="4">
        <v>431.9302</v>
      </c>
    </row>
    <row r="5">
      <c r="A5" t="inlineStr" s="1">
        <is>
          <t xml:space="preserve">7.25%</t>
        </is>
      </c>
      <c r="B5" s="4">
        <v>205.8938</v>
      </c>
      <c r="C5" s="4">
        <v>231.2013</v>
      </c>
      <c r="D5" s="4">
        <v>249.6713</v>
      </c>
      <c r="E5" s="4">
        <v>279.9564</v>
      </c>
      <c r="F5" s="4">
        <v>301.9779</v>
      </c>
      <c r="G5" s="4">
        <v>364.0284</v>
      </c>
    </row>
    <row r="6">
      <c r="A6" t="inlineStr" s="1">
        <is>
          <t xml:space="preserve">8.00%</t>
        </is>
      </c>
      <c r="B6" s="4">
        <v>181.1629</v>
      </c>
      <c r="C6" s="4">
        <v>202.593</v>
      </c>
      <c r="D6" s="4">
        <v>218.2173</v>
      </c>
      <c r="E6" s="4">
        <v>243.8117</v>
      </c>
      <c r="F6" s="4">
        <v>262.4057</v>
      </c>
      <c r="G6" s="4">
        <v>314.736</v>
      </c>
    </row>
    <row r="7">
      <c r="A7" t="inlineStr" s="1">
        <is>
          <t xml:space="preserve">8.75%</t>
        </is>
      </c>
      <c r="B7" s="4">
        <v>162.3578</v>
      </c>
      <c r="C7" s="4">
        <v>180.8528</v>
      </c>
      <c r="D7" s="4">
        <v>194.3235</v>
      </c>
      <c r="E7" s="4">
        <v>216.3689</v>
      </c>
      <c r="F7" s="4">
        <v>232.3703</v>
      </c>
      <c r="G7" s="4">
        <v>277.3504</v>
      </c>
    </row>
    <row r="8">
      <c r="A8" t="inlineStr" s="1">
        <is>
          <t xml:space="preserve">9.50%</t>
        </is>
      </c>
      <c r="B8" s="4">
        <v>147.5742</v>
      </c>
      <c r="C8" s="4">
        <v>163.773</v>
      </c>
      <c r="D8" s="4">
        <v>175.5594</v>
      </c>
      <c r="E8" s="4">
        <v>194.83</v>
      </c>
      <c r="F8" s="4">
        <v>208.8048</v>
      </c>
      <c r="G8" s="4">
        <v>248.0415</v>
      </c>
    </row>
    <row r="9"/>
    <row r="10">
      <c r="A10" t="inlineStr">
        <is>
          <t xml:space="preserve">Bold cells ≥ current price (126.8). The conclusion is dominated by WACC and growth.</t>
        </is>
      </c>
    </row>
  </sheetData>
</worksheet>
</file>