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Silex (SILEX.ST)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0.2608</v>
      </c>
    </row>
    <row r="6">
      <c r="A6" t="inlineStr">
        <is>
          <t xml:space="preserve">No-growth value / share</t>
        </is>
      </c>
      <c r="B6" s="2">
        <v>65.8223</v>
      </c>
    </row>
    <row r="7">
      <c r="A7" t="inlineStr">
        <is>
          <t xml:space="preserve">ROIC</t>
        </is>
      </c>
      <c r="B7" s="3">
        <v>0.2745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19.45</v>
      </c>
    </row>
    <row r="10">
      <c r="A10" t="inlineStr">
        <is>
          <t xml:space="preserve">Economic Profit / EVA</t>
        </is>
      </c>
      <c r="B10" s="2">
        <v>285.324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402.7</v>
      </c>
    </row>
    <row r="3">
      <c r="A3" t="inlineStr">
        <is>
          <t xml:space="preserve">ROIC</t>
        </is>
      </c>
      <c r="B3" s="6">
        <v>0.2745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-979.0</v>
      </c>
    </row>
    <row r="8">
      <c r="A8" t="inlineStr">
        <is>
          <t xml:space="preserve">Shares (m)</t>
        </is>
      </c>
      <c r="B8" s="5">
        <v>109.832</v>
      </c>
    </row>
    <row r="9">
      <c r="A9" t="inlineStr">
        <is>
          <t xml:space="preserve">Share price</t>
        </is>
      </c>
      <c r="B9" s="5">
        <v>190.15</v>
      </c>
    </row>
    <row r="10">
      <c r="A10" t="inlineStr">
        <is>
          <t xml:space="preserve">Stage-1 growth g (engine driver)</t>
        </is>
      </c>
      <c r="B10" s="6">
        <v>0.2608</v>
      </c>
    </row>
    <row r="11"/>
    <row r="12">
      <c r="A12" t="inlineStr">
        <is>
          <t xml:space="preserve">Invested Capital  = NOPAT / ROIC</t>
        </is>
      </c>
      <c r="B12" s="2">
        <f>B2/B3</f>
        <v>1467.2</v>
      </c>
    </row>
    <row r="13">
      <c r="A13" t="inlineStr">
        <is>
          <t xml:space="preserve">Market cap  = price × shares</t>
        </is>
      </c>
      <c r="B13" s="4">
        <f>B9*B8</f>
        <v>20884.554799999998</v>
      </c>
    </row>
    <row r="14">
      <c r="A14" t="inlineStr">
        <is>
          <t xml:space="preserve">Enterprise value  = mcap + net debt</t>
        </is>
      </c>
      <c r="B14" s="4">
        <f>B13+B7</f>
        <v>19905.6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402.7</v>
      </c>
    </row>
    <row r="4">
      <c r="A4" t="inlineStr">
        <is>
          <t xml:space="preserve">Invested Capital</t>
        </is>
      </c>
      <c r="B4" s="2">
        <f>Inputs!B12</f>
        <v>1467.2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117.376</v>
      </c>
    </row>
    <row r="7">
      <c r="A7" t="inlineStr">
        <is>
          <t xml:space="preserve">Economic Profit (EVA)  = NOPAT − charge</t>
        </is>
      </c>
      <c r="B7" s="2">
        <f>Inputs!B2-Inputs!B12*Inputs!B4</f>
        <v>285.32399999999996</v>
      </c>
    </row>
    <row r="8">
      <c r="A8" t="inlineStr">
        <is>
          <t xml:space="preserve">ROIC</t>
        </is>
      </c>
      <c r="B8" s="3">
        <f>Inputs!B3</f>
        <v>0.2745</v>
      </c>
    </row>
    <row r="9">
      <c r="A9" t="inlineStr">
        <is>
          <t xml:space="preserve">ROIC − WACC spread</t>
        </is>
      </c>
      <c r="B9" s="3">
        <f>Inputs!B3-Inputs!B4</f>
        <v>0.1945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507.7241599999999</v>
      </c>
      <c r="C4" s="3">
        <f>Inputs!$B$10/Inputs!$B$3</f>
        <v>0.95</v>
      </c>
      <c r="D4" s="2">
        <f>B4*(1-C4)</f>
        <v>25.386208000000018</v>
      </c>
      <c r="E4" s="3">
        <f>1/(1+Inputs!$B$4)^A4</f>
        <v>0.9259259259259258</v>
      </c>
      <c r="F4" s="2">
        <f>D4*E4</f>
        <v>23.50574814814816</v>
      </c>
    </row>
    <row r="5">
      <c r="A5" s="4">
        <v>2.0</v>
      </c>
      <c r="B5" s="2">
        <f>B4*(1+Inputs!$B$10)</f>
        <v>640.1386209279999</v>
      </c>
      <c r="C5" s="3">
        <f>Inputs!$B$10/Inputs!$B$3</f>
        <v>0.95</v>
      </c>
      <c r="D5" s="2">
        <f>B5*(1-C5)</f>
        <v>32.00693104640003</v>
      </c>
      <c r="E5" s="3">
        <f>1/(1+Inputs!$B$4)^A5</f>
        <v>0.8573388203017832</v>
      </c>
      <c r="F5" s="2">
        <f>D5*E5</f>
        <v>27.44078450480112</v>
      </c>
    </row>
    <row r="6">
      <c r="A6" s="4">
        <v>3.0</v>
      </c>
      <c r="B6" s="2">
        <f>B5*(1+Inputs!$B$10)</f>
        <v>807.0867732660222</v>
      </c>
      <c r="C6" s="3">
        <f>Inputs!$B$10/Inputs!$B$3</f>
        <v>0.95</v>
      </c>
      <c r="D6" s="2">
        <f>B6*(1-C6)</f>
        <v>40.35433866330114</v>
      </c>
      <c r="E6" s="3">
        <f>1/(1+Inputs!$B$4)^A6</f>
        <v>0.7938322410201696</v>
      </c>
      <c r="F6" s="2">
        <f>D6*E6</f>
        <v>32.03457509597522</v>
      </c>
    </row>
    <row r="7">
      <c r="A7" s="4">
        <v>4.0</v>
      </c>
      <c r="B7" s="2">
        <f>B6*(1+Inputs!$B$10)</f>
        <v>1017.5750037338007</v>
      </c>
      <c r="C7" s="3">
        <f>Inputs!$B$10/Inputs!$B$3</f>
        <v>0.95</v>
      </c>
      <c r="D7" s="2">
        <f>B7*(1-C7)</f>
        <v>50.878750186690084</v>
      </c>
      <c r="E7" s="3">
        <f>1/(1+Inputs!$B$4)^A7</f>
        <v>0.7350298527964533</v>
      </c>
      <c r="F7" s="2">
        <f>D7*E7</f>
        <v>37.39740026019033</v>
      </c>
    </row>
    <row r="8">
      <c r="A8" s="4">
        <v>5.0</v>
      </c>
      <c r="B8" s="2">
        <f>B7*(1+Inputs!$B$10)</f>
        <v>1282.9585647075758</v>
      </c>
      <c r="C8" s="3">
        <f>Inputs!$B$10/Inputs!$B$3</f>
        <v>0.95</v>
      </c>
      <c r="D8" s="2">
        <f>B8*(1-C8)</f>
        <v>64.14792823537884</v>
      </c>
      <c r="E8" s="3">
        <f>1/(1+Inputs!$B$4)^A8</f>
        <v>0.6805831970337529</v>
      </c>
      <c r="F8" s="2">
        <f>D8*E8</f>
        <v>43.65800208152588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190.15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0.2608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260.0</v>
      </c>
      <c r="C4" s="3">
        <v>0.2608</v>
      </c>
      <c r="D4" s="3">
        <v>0.3</v>
      </c>
      <c r="E4" s="3">
        <v>0.3673</v>
      </c>
    </row>
    <row r="5">
      <c r="A5" t="inlineStr">
        <is>
          <t xml:space="preserve">Base</t>
        </is>
      </c>
      <c r="B5" s="2">
        <v>195.0</v>
      </c>
      <c r="C5" s="3">
        <v>0.2608</v>
      </c>
      <c r="D5" s="3">
        <v>0.45</v>
      </c>
      <c r="E5" s="3">
        <v>0.0255</v>
      </c>
    </row>
    <row r="6">
      <c r="A6" t="inlineStr">
        <is>
          <t xml:space="preserve">Bear</t>
        </is>
      </c>
      <c r="B6" s="2">
        <v>125.0</v>
      </c>
      <c r="C6" s="3">
        <v>0.2108</v>
      </c>
      <c r="D6" s="3">
        <v>0.25</v>
      </c>
      <c r="E6" s="3">
        <v>-0.3426</v>
      </c>
    </row>
    <row r="7">
      <c r="A7" t="inlineStr" s="1">
        <is>
          <t xml:space="preserve">E[r] (probability-weighted)</t>
        </is>
      </c>
      <c r="E7" s="3">
        <v>0.036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86.4804</v>
      </c>
      <c r="C4" s="4">
        <v>95.959</v>
      </c>
      <c r="D4" s="4">
        <v>102.8357</v>
      </c>
      <c r="E4" s="4">
        <v>114.0458</v>
      </c>
      <c r="F4" s="4">
        <v>122.1512</v>
      </c>
      <c r="G4" s="4">
        <v>144.812</v>
      </c>
    </row>
    <row r="5">
      <c r="A5" t="inlineStr" s="1">
        <is>
          <t xml:space="preserve">7.25%</t>
        </is>
      </c>
      <c r="B5" s="4">
        <v>74.5255</v>
      </c>
      <c r="C5" s="4">
        <v>82.1514</v>
      </c>
      <c r="D5" s="4">
        <v>87.6694</v>
      </c>
      <c r="E5" s="4">
        <v>96.6419</v>
      </c>
      <c r="F5" s="4">
        <v>103.1137</v>
      </c>
      <c r="G5" s="4">
        <v>121.147</v>
      </c>
    </row>
    <row r="6">
      <c r="A6" t="inlineStr" s="1">
        <is>
          <t xml:space="preserve">8.00%</t>
        </is>
      </c>
      <c r="B6" s="4">
        <v>65.8221</v>
      </c>
      <c r="C6" s="4">
        <v>72.1114</v>
      </c>
      <c r="D6" s="4">
        <v>76.6501</v>
      </c>
      <c r="E6" s="4">
        <v>84.0106</v>
      </c>
      <c r="F6" s="4">
        <v>89.3062</v>
      </c>
      <c r="G6" s="4">
        <v>104.0101</v>
      </c>
    </row>
    <row r="7">
      <c r="A7" t="inlineStr" s="1">
        <is>
          <t xml:space="preserve">8.75%</t>
        </is>
      </c>
      <c r="B7" s="4">
        <v>59.1998</v>
      </c>
      <c r="C7" s="4">
        <v>64.4827</v>
      </c>
      <c r="D7" s="4">
        <v>68.2844</v>
      </c>
      <c r="E7" s="4">
        <v>74.4326</v>
      </c>
      <c r="F7" s="4">
        <v>78.8442</v>
      </c>
      <c r="G7" s="4">
        <v>91.0482</v>
      </c>
    </row>
    <row r="8">
      <c r="A8" t="inlineStr" s="1">
        <is>
          <t xml:space="preserve">9.50%</t>
        </is>
      </c>
      <c r="B8" s="4">
        <v>53.9901</v>
      </c>
      <c r="C8" s="4">
        <v>58.4902</v>
      </c>
      <c r="D8" s="4">
        <v>61.719</v>
      </c>
      <c r="E8" s="4">
        <v>66.9257</v>
      </c>
      <c r="F8" s="4">
        <v>70.6511</v>
      </c>
      <c r="G8" s="4">
        <v>80.9168</v>
      </c>
    </row>
    <row r="9"/>
    <row r="10">
      <c r="A10" t="inlineStr">
        <is>
          <t xml:space="preserve">Bold cells ≥ current price (190.15). The conclusion is dominated by WACC and growth.</t>
        </is>
      </c>
    </row>
  </sheetData>
</worksheet>
</file>