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North Media (NORTHM.CO)</t>
        </is>
      </c>
    </row>
    <row r="2">
      <c r="A2" t="inlineStr">
        <is>
          <t xml:space="preserve">operating frame (NOPAT / Invested Capital) · DKK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-0.5</v>
      </c>
    </row>
    <row r="6">
      <c r="A6" t="inlineStr">
        <is>
          <t xml:space="preserve">No-growth value / share</t>
        </is>
      </c>
      <c r="B6" s="2">
        <v>75.5273</v>
      </c>
    </row>
    <row r="7">
      <c r="A7" t="inlineStr">
        <is>
          <t xml:space="preserve">ROIC</t>
        </is>
      </c>
      <c r="B7" s="3">
        <v>0.1251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4.51</v>
      </c>
    </row>
    <row r="10">
      <c r="A10" t="inlineStr">
        <is>
          <t xml:space="preserve">Economic Profit / EVA</t>
        </is>
      </c>
      <c r="B10" s="2">
        <v>19.688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54.6</v>
      </c>
    </row>
    <row r="3">
      <c r="A3" t="inlineStr">
        <is>
          <t xml:space="preserve">ROIC</t>
        </is>
      </c>
      <c r="B3" s="6">
        <v>0.1251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-742.6</v>
      </c>
    </row>
    <row r="8">
      <c r="A8" t="inlineStr">
        <is>
          <t xml:space="preserve">Shares (m)</t>
        </is>
      </c>
      <c r="B8" s="5">
        <v>20.055</v>
      </c>
    </row>
    <row r="9">
      <c r="A9" t="inlineStr">
        <is>
          <t xml:space="preserve">Share price</t>
        </is>
      </c>
      <c r="B9" s="5">
        <v>46.1</v>
      </c>
    </row>
    <row r="10">
      <c r="A10" t="inlineStr">
        <is>
          <t xml:space="preserve">Stage-1 growth g (engine driver)</t>
        </is>
      </c>
      <c r="B10" s="6">
        <v>-0.5</v>
      </c>
    </row>
    <row r="11"/>
    <row r="12">
      <c r="A12" t="inlineStr">
        <is>
          <t xml:space="preserve">Invested Capital  = NOPAT / ROIC</t>
        </is>
      </c>
      <c r="B12" s="2">
        <f>B2/B3</f>
        <v>436.4</v>
      </c>
    </row>
    <row r="13">
      <c r="A13" t="inlineStr">
        <is>
          <t xml:space="preserve">Market cap  = price × shares</t>
        </is>
      </c>
      <c r="B13" s="4">
        <f>B9*B8</f>
        <v>924.5355000000001</v>
      </c>
    </row>
    <row r="14">
      <c r="A14" t="inlineStr">
        <is>
          <t xml:space="preserve">Enterprise value  = mcap + net debt</t>
        </is>
      </c>
      <c r="B14" s="4">
        <f>B13+B7</f>
        <v>181.9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54.6</v>
      </c>
    </row>
    <row r="4">
      <c r="A4" t="inlineStr">
        <is>
          <t xml:space="preserve">Invested Capital</t>
        </is>
      </c>
      <c r="B4" s="2">
        <f>Inputs!B12</f>
        <v>436.4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34.912</v>
      </c>
    </row>
    <row r="7">
      <c r="A7" t="inlineStr">
        <is>
          <t xml:space="preserve">Economic Profit (EVA)  = NOPAT − charge</t>
        </is>
      </c>
      <c r="B7" s="2">
        <f>Inputs!B2-Inputs!B12*Inputs!B4</f>
        <v>19.688000000000002</v>
      </c>
    </row>
    <row r="8">
      <c r="A8" t="inlineStr">
        <is>
          <t xml:space="preserve">ROIC</t>
        </is>
      </c>
      <c r="B8" s="3">
        <f>Inputs!B3</f>
        <v>0.1251</v>
      </c>
    </row>
    <row r="9">
      <c r="A9" t="inlineStr">
        <is>
          <t xml:space="preserve">ROIC − WACC spread</t>
        </is>
      </c>
      <c r="B9" s="3">
        <f>Inputs!B3-Inputs!B4</f>
        <v>0.04509999999999999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27.3</v>
      </c>
      <c r="C4" s="3">
        <f>Inputs!$B$10/Inputs!$B$3</f>
        <v>0.0</v>
      </c>
      <c r="D4" s="2">
        <f>B4*(1-C4)</f>
        <v>27.3</v>
      </c>
      <c r="E4" s="3">
        <f>1/(1+Inputs!$B$4)^A4</f>
        <v>0.9259259259259258</v>
      </c>
      <c r="F4" s="2">
        <f>D4*E4</f>
        <v>25.277777777777775</v>
      </c>
    </row>
    <row r="5">
      <c r="A5" s="4">
        <v>2.0</v>
      </c>
      <c r="B5" s="2">
        <f>B4*(1+Inputs!$B$10)</f>
        <v>13.65</v>
      </c>
      <c r="C5" s="3">
        <f>Inputs!$B$10/Inputs!$B$3</f>
        <v>0.0</v>
      </c>
      <c r="D5" s="2">
        <f>B5*(1-C5)</f>
        <v>13.65</v>
      </c>
      <c r="E5" s="3">
        <f>1/(1+Inputs!$B$4)^A5</f>
        <v>0.8573388203017832</v>
      </c>
      <c r="F5" s="2">
        <f>D5*E5</f>
        <v>11.70267489711934</v>
      </c>
    </row>
    <row r="6">
      <c r="A6" s="4">
        <v>3.0</v>
      </c>
      <c r="B6" s="2">
        <f>B5*(1+Inputs!$B$10)</f>
        <v>6.825</v>
      </c>
      <c r="C6" s="3">
        <f>Inputs!$B$10/Inputs!$B$3</f>
        <v>0.0</v>
      </c>
      <c r="D6" s="2">
        <f>B6*(1-C6)</f>
        <v>6.825</v>
      </c>
      <c r="E6" s="3">
        <f>1/(1+Inputs!$B$4)^A6</f>
        <v>0.7938322410201696</v>
      </c>
      <c r="F6" s="2">
        <f>D6*E6</f>
        <v>5.417905044962658</v>
      </c>
    </row>
    <row r="7">
      <c r="A7" s="4">
        <v>4.0</v>
      </c>
      <c r="B7" s="2">
        <f>B6*(1+Inputs!$B$10)</f>
        <v>3.4125</v>
      </c>
      <c r="C7" s="3">
        <f>Inputs!$B$10/Inputs!$B$3</f>
        <v>0.0</v>
      </c>
      <c r="D7" s="2">
        <f>B7*(1-C7)</f>
        <v>3.4125</v>
      </c>
      <c r="E7" s="3">
        <f>1/(1+Inputs!$B$4)^A7</f>
        <v>0.7350298527964533</v>
      </c>
      <c r="F7" s="2">
        <f>D7*E7</f>
        <v>2.508289372667897</v>
      </c>
    </row>
    <row r="8">
      <c r="A8" s="4">
        <v>5.0</v>
      </c>
      <c r="B8" s="2">
        <f>B7*(1+Inputs!$B$10)</f>
        <v>1.70625</v>
      </c>
      <c r="C8" s="3">
        <f>Inputs!$B$10/Inputs!$B$3</f>
        <v>0.0</v>
      </c>
      <c r="D8" s="2">
        <f>B8*(1-C8)</f>
        <v>1.70625</v>
      </c>
      <c r="E8" s="3">
        <f>1/(1+Inputs!$B$4)^A8</f>
        <v>0.6805831970337529</v>
      </c>
      <c r="F8" s="2">
        <f>D8*E8</f>
        <v>1.161245079938841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46.1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-0.5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66.0</v>
      </c>
      <c r="C4" s="3">
        <v>-0.13</v>
      </c>
      <c r="D4" s="3">
        <v>0.25</v>
      </c>
      <c r="E4" s="3">
        <v>0.4317</v>
      </c>
    </row>
    <row r="5">
      <c r="A5" t="inlineStr">
        <is>
          <t xml:space="preserve">Base</t>
        </is>
      </c>
      <c r="B5" s="2">
        <v>52.0</v>
      </c>
      <c r="C5" s="3">
        <v>-0.4197</v>
      </c>
      <c r="D5" s="3">
        <v>0.45</v>
      </c>
      <c r="E5" s="3">
        <v>0.128</v>
      </c>
    </row>
    <row r="6">
      <c r="A6" t="inlineStr">
        <is>
          <t xml:space="preserve">Bear</t>
        </is>
      </c>
      <c r="B6" s="2">
        <v>37.0</v>
      </c>
      <c r="D6" s="3">
        <v>0.3</v>
      </c>
      <c r="E6" s="3">
        <v>-0.1974</v>
      </c>
    </row>
    <row r="7">
      <c r="A7" t="inlineStr" s="1">
        <is>
          <t xml:space="preserve">E[r] (probability-weighted)</t>
        </is>
      </c>
      <c r="E7" s="3">
        <v>0.1063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89.086</v>
      </c>
      <c r="C4" s="4">
        <v>93.6331</v>
      </c>
      <c r="D4" s="4">
        <v>96.8619</v>
      </c>
      <c r="E4" s="4">
        <v>102.0131</v>
      </c>
      <c r="F4" s="4">
        <v>105.6592</v>
      </c>
      <c r="G4" s="4">
        <v>115.5472</v>
      </c>
    </row>
    <row r="5">
      <c r="A5" t="inlineStr" s="1">
        <is>
          <t xml:space="preserve">7.25%</t>
        </is>
      </c>
      <c r="B5" s="4">
        <v>81.2443</v>
      </c>
      <c r="C5" s="4">
        <v>84.6132</v>
      </c>
      <c r="D5" s="4">
        <v>86.9801</v>
      </c>
      <c r="E5" s="4">
        <v>90.715</v>
      </c>
      <c r="F5" s="4">
        <v>93.3292</v>
      </c>
      <c r="G5" s="4">
        <v>100.3031</v>
      </c>
    </row>
    <row r="6">
      <c r="A6" t="inlineStr" s="1">
        <is>
          <t xml:space="preserve">8.00%</t>
        </is>
      </c>
      <c r="B6" s="4">
        <v>75.5289</v>
      </c>
      <c r="C6" s="4">
        <v>78.0561</v>
      </c>
      <c r="D6" s="4">
        <v>79.8081</v>
      </c>
      <c r="E6" s="4">
        <v>82.534</v>
      </c>
      <c r="F6" s="4">
        <v>84.4142</v>
      </c>
      <c r="G6" s="4">
        <v>89.3189</v>
      </c>
    </row>
    <row r="7">
      <c r="A7" t="inlineStr" s="1">
        <is>
          <t xml:space="preserve">8.75%</t>
        </is>
      </c>
      <c r="B7" s="4">
        <v>71.1748</v>
      </c>
      <c r="C7" s="4">
        <v>73.075</v>
      </c>
      <c r="D7" s="4">
        <v>74.3698</v>
      </c>
      <c r="E7" s="4">
        <v>76.3465</v>
      </c>
      <c r="F7" s="4">
        <v>77.6825</v>
      </c>
      <c r="G7" s="4">
        <v>81.0568</v>
      </c>
    </row>
    <row r="8">
      <c r="A8" t="inlineStr" s="1">
        <is>
          <t xml:space="preserve">9.50%</t>
        </is>
      </c>
      <c r="B8" s="4">
        <v>67.7447</v>
      </c>
      <c r="C8" s="4">
        <v>69.1633</v>
      </c>
      <c r="D8" s="4">
        <v>70.1073</v>
      </c>
      <c r="E8" s="4">
        <v>71.5105</v>
      </c>
      <c r="F8" s="4">
        <v>72.4307</v>
      </c>
      <c r="G8" s="4">
        <v>74.638</v>
      </c>
    </row>
    <row r="9"/>
    <row r="10">
      <c r="A10" t="inlineStr">
        <is>
          <t xml:space="preserve">Bold cells ≥ current price (46.1). The conclusion is dominated by WACC and growth.</t>
        </is>
      </c>
    </row>
  </sheetData>
</worksheet>
</file>