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Tieto (TIETOS.ST)</t>
        </is>
      </c>
    </row>
    <row r="2">
      <c r="A2" t="inlineStr">
        <is>
          <t xml:space="preserve">operating frame (NOPAT / Invested Capital) · EUR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0.1235</v>
      </c>
    </row>
    <row r="6">
      <c r="A6" t="inlineStr">
        <is>
          <t xml:space="preserve">No-growth value / share</t>
        </is>
      </c>
      <c r="B6" s="2">
        <v>-10.7659</v>
      </c>
    </row>
    <row r="7">
      <c r="A7" t="inlineStr">
        <is>
          <t xml:space="preserve">ROIC</t>
        </is>
      </c>
      <c r="B7" s="3">
        <v>0.13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5.0</v>
      </c>
    </row>
    <row r="10">
      <c r="A10" t="inlineStr">
        <is>
          <t xml:space="preserve">Economic Profit / EVA</t>
        </is>
      </c>
      <c r="B10" s="2">
        <v>83.444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216.5</v>
      </c>
    </row>
    <row r="3">
      <c r="A3" t="inlineStr">
        <is>
          <t xml:space="preserve">ROIC</t>
        </is>
      </c>
      <c r="B3" s="6">
        <v>0.13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4308.0</v>
      </c>
    </row>
    <row r="8">
      <c r="A8" t="inlineStr">
        <is>
          <t xml:space="preserve">Shares (m)</t>
        </is>
      </c>
      <c r="B8" s="5">
        <v>113.8502</v>
      </c>
    </row>
    <row r="9">
      <c r="A9" t="inlineStr">
        <is>
          <t xml:space="preserve">Share price</t>
        </is>
      </c>
      <c r="B9" s="5">
        <v>192.9</v>
      </c>
    </row>
    <row r="10">
      <c r="A10" t="inlineStr">
        <is>
          <t xml:space="preserve">Stage-1 growth g (engine driver)</t>
        </is>
      </c>
      <c r="B10" s="6">
        <v>0.1235</v>
      </c>
    </row>
    <row r="11"/>
    <row r="12">
      <c r="A12" t="inlineStr">
        <is>
          <t xml:space="preserve">Invested Capital  = NOPAT / ROIC</t>
        </is>
      </c>
      <c r="B12" s="2">
        <f>B2/B3</f>
        <v>1663.2</v>
      </c>
    </row>
    <row r="13">
      <c r="A13" t="inlineStr">
        <is>
          <t xml:space="preserve">Market cap  = price × shares</t>
        </is>
      </c>
      <c r="B13" s="4">
        <f>B9*B8</f>
        <v>21961.70358</v>
      </c>
    </row>
    <row r="14">
      <c r="A14" t="inlineStr">
        <is>
          <t xml:space="preserve">Enterprise value  = mcap + net debt</t>
        </is>
      </c>
      <c r="B14" s="4">
        <f>B13+B7</f>
        <v>26269.7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216.5</v>
      </c>
    </row>
    <row r="4">
      <c r="A4" t="inlineStr">
        <is>
          <t xml:space="preserve">Invested Capital</t>
        </is>
      </c>
      <c r="B4" s="2">
        <f>Inputs!B12</f>
        <v>1663.2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133.056</v>
      </c>
    </row>
    <row r="7">
      <c r="A7" t="inlineStr">
        <is>
          <t xml:space="preserve">Economic Profit (EVA)  = NOPAT − charge</t>
        </is>
      </c>
      <c r="B7" s="2">
        <f>Inputs!B2-Inputs!B12*Inputs!B4</f>
        <v>83.44399999999999</v>
      </c>
    </row>
    <row r="8">
      <c r="A8" t="inlineStr">
        <is>
          <t xml:space="preserve">ROIC</t>
        </is>
      </c>
      <c r="B8" s="3">
        <f>Inputs!B3</f>
        <v>0.13</v>
      </c>
    </row>
    <row r="9">
      <c r="A9" t="inlineStr">
        <is>
          <t xml:space="preserve">ROIC − WACC spread</t>
        </is>
      </c>
      <c r="B9" s="3">
        <f>Inputs!B3-Inputs!B4</f>
        <v>0.05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243.23774999999998</v>
      </c>
      <c r="C4" s="3">
        <f>Inputs!$B$10/Inputs!$B$3</f>
        <v>0.95</v>
      </c>
      <c r="D4" s="2">
        <f>B4*(1-C4)</f>
        <v>12.16188750000001</v>
      </c>
      <c r="E4" s="3">
        <f>1/(1+Inputs!$B$4)^A4</f>
        <v>0.9259259259259258</v>
      </c>
      <c r="F4" s="2">
        <f>D4*E4</f>
        <v>11.261006944444452</v>
      </c>
    </row>
    <row r="5">
      <c r="A5" s="4">
        <v>2.0</v>
      </c>
      <c r="B5" s="2">
        <f>B4*(1+Inputs!$B$10)</f>
        <v>273.27761212499996</v>
      </c>
      <c r="C5" s="3">
        <f>Inputs!$B$10/Inputs!$B$3</f>
        <v>0.95</v>
      </c>
      <c r="D5" s="2">
        <f>B5*(1-C5)</f>
        <v>13.66388060625001</v>
      </c>
      <c r="E5" s="3">
        <f>1/(1+Inputs!$B$4)^A5</f>
        <v>0.8573388203017832</v>
      </c>
      <c r="F5" s="2">
        <f>D5*E5</f>
        <v>11.714575279706798</v>
      </c>
    </row>
    <row r="6">
      <c r="A6" s="4">
        <v>3.0</v>
      </c>
      <c r="B6" s="2">
        <f>B5*(1+Inputs!$B$10)</f>
        <v>307.02739722243746</v>
      </c>
      <c r="C6" s="3">
        <f>Inputs!$B$10/Inputs!$B$3</f>
        <v>0.95</v>
      </c>
      <c r="D6" s="2">
        <f>B6*(1-C6)</f>
        <v>15.351369861121887</v>
      </c>
      <c r="E6" s="3">
        <f>1/(1+Inputs!$B$4)^A6</f>
        <v>0.7938322410201696</v>
      </c>
      <c r="F6" s="2">
        <f>D6*E6</f>
        <v>12.186412339583876</v>
      </c>
    </row>
    <row r="7">
      <c r="A7" s="4">
        <v>4.0</v>
      </c>
      <c r="B7" s="2">
        <f>B6*(1+Inputs!$B$10)</f>
        <v>344.94528077940845</v>
      </c>
      <c r="C7" s="3">
        <f>Inputs!$B$10/Inputs!$B$3</f>
        <v>0.95</v>
      </c>
      <c r="D7" s="2">
        <f>B7*(1-C7)</f>
        <v>17.24726403897044</v>
      </c>
      <c r="E7" s="3">
        <f>1/(1+Inputs!$B$4)^A7</f>
        <v>0.7350298527964533</v>
      </c>
      <c r="F7" s="2">
        <f>D7*E7</f>
        <v>12.677253947706005</v>
      </c>
    </row>
    <row r="8">
      <c r="A8" s="4">
        <v>5.0</v>
      </c>
      <c r="B8" s="2">
        <f>B7*(1+Inputs!$B$10)</f>
        <v>387.54602295566536</v>
      </c>
      <c r="C8" s="3">
        <f>Inputs!$B$10/Inputs!$B$3</f>
        <v>0.95</v>
      </c>
      <c r="D8" s="2">
        <f>B8*(1-C8)</f>
        <v>19.377301147783285</v>
      </c>
      <c r="E8" s="3">
        <f>1/(1+Inputs!$B$4)^A8</f>
        <v>0.6805831970337529</v>
      </c>
      <c r="F8" s="2">
        <f>D8*E8</f>
        <v>13.187865565044158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192.9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0.1235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255.0</v>
      </c>
      <c r="C4" s="3">
        <v>0.1235</v>
      </c>
      <c r="D4" s="3">
        <v>0.3</v>
      </c>
      <c r="E4" s="3">
        <v>0.3219</v>
      </c>
    </row>
    <row r="5">
      <c r="A5" t="inlineStr">
        <is>
          <t xml:space="preserve">Base</t>
        </is>
      </c>
      <c r="B5" s="2">
        <v>220.0</v>
      </c>
      <c r="C5" s="3">
        <v>0.1235</v>
      </c>
      <c r="D5" s="3">
        <v>0.45</v>
      </c>
      <c r="E5" s="3">
        <v>0.1405</v>
      </c>
    </row>
    <row r="6">
      <c r="A6" t="inlineStr">
        <is>
          <t xml:space="preserve">Bear</t>
        </is>
      </c>
      <c r="B6" s="2">
        <v>158.0</v>
      </c>
      <c r="C6" s="3">
        <v>0.1235</v>
      </c>
      <c r="D6" s="3">
        <v>0.25</v>
      </c>
      <c r="E6" s="3">
        <v>-0.1809</v>
      </c>
    </row>
    <row r="7">
      <c r="A7" t="inlineStr" s="1">
        <is>
          <t xml:space="preserve">E[r] (probability-weighted)</t>
        </is>
      </c>
      <c r="E7" s="3">
        <v>0.1146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-1.21</v>
      </c>
      <c r="C4" s="4">
        <v>2.0866</v>
      </c>
      <c r="D4" s="4">
        <v>4.4327</v>
      </c>
      <c r="E4" s="4">
        <v>8.1842</v>
      </c>
      <c r="F4" s="4">
        <v>10.8457</v>
      </c>
      <c r="G4" s="4">
        <v>18.0879</v>
      </c>
    </row>
    <row r="5">
      <c r="A5" t="inlineStr" s="1">
        <is>
          <t xml:space="preserve">7.25%</t>
        </is>
      </c>
      <c r="B5" s="4">
        <v>-6.7373</v>
      </c>
      <c r="C5" s="4">
        <v>-4.2732</v>
      </c>
      <c r="D5" s="4">
        <v>-2.5363</v>
      </c>
      <c r="E5" s="4">
        <v>0.214</v>
      </c>
      <c r="F5" s="4">
        <v>2.146</v>
      </c>
      <c r="G5" s="4">
        <v>7.3276</v>
      </c>
    </row>
    <row r="6">
      <c r="A6" t="inlineStr" s="1">
        <is>
          <t xml:space="preserve">8.00%</t>
        </is>
      </c>
      <c r="B6" s="4">
        <v>-10.7655</v>
      </c>
      <c r="C6" s="4">
        <v>-8.8966</v>
      </c>
      <c r="D6" s="4">
        <v>-7.5947</v>
      </c>
      <c r="E6" s="4">
        <v>-5.5582</v>
      </c>
      <c r="F6" s="4">
        <v>-4.1456</v>
      </c>
      <c r="G6" s="4">
        <v>-0.4289</v>
      </c>
    </row>
    <row r="7">
      <c r="A7" t="inlineStr" s="1">
        <is>
          <t xml:space="preserve">8.75%</t>
        </is>
      </c>
      <c r="B7" s="4">
        <v>-13.834</v>
      </c>
      <c r="C7" s="4">
        <v>-12.4089</v>
      </c>
      <c r="D7" s="4">
        <v>-11.4306</v>
      </c>
      <c r="E7" s="4">
        <v>-9.9247</v>
      </c>
      <c r="F7" s="4">
        <v>-8.8977</v>
      </c>
      <c r="G7" s="4">
        <v>-6.2657</v>
      </c>
    </row>
    <row r="8">
      <c r="A8" t="inlineStr" s="1">
        <is>
          <t xml:space="preserve">9.50%</t>
        </is>
      </c>
      <c r="B8" s="4">
        <v>-16.251</v>
      </c>
      <c r="C8" s="4">
        <v>-15.1672</v>
      </c>
      <c r="D8" s="4">
        <v>-14.4375</v>
      </c>
      <c r="E8" s="4">
        <v>-13.3383</v>
      </c>
      <c r="F8" s="4">
        <v>-12.6063</v>
      </c>
      <c r="G8" s="4">
        <v>-10.8025</v>
      </c>
    </row>
    <row r="9"/>
    <row r="10">
      <c r="A10" t="inlineStr">
        <is>
          <t xml:space="preserve">Bold cells ≥ current price (192.9). The conclusion is dominated by WACC and growth.</t>
        </is>
      </c>
    </row>
  </sheetData>
</worksheet>
</file>