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Rias (RIAS-B.CO)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135.7329</v>
      </c>
    </row>
    <row r="7">
      <c r="A7" t="inlineStr">
        <is>
          <t xml:space="preserve">ROIC</t>
        </is>
      </c>
      <c r="B7" s="3">
        <v>0.0339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-4.61</v>
      </c>
    </row>
    <row r="10">
      <c r="A10" t="inlineStr">
        <is>
          <t xml:space="preserve">Economic Profit / EVA</t>
        </is>
      </c>
      <c r="B10" s="2">
        <v>-9.54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7.1</v>
      </c>
    </row>
    <row r="3">
      <c r="A3" t="inlineStr">
        <is>
          <t xml:space="preserve">ROIC</t>
        </is>
      </c>
      <c r="B3" s="6">
        <v>0.0339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20.4</v>
      </c>
    </row>
    <row r="8">
      <c r="A8" t="inlineStr">
        <is>
          <t xml:space="preserve">Shares (m)</t>
        </is>
      </c>
      <c r="B8" s="5">
        <v>0.2306</v>
      </c>
    </row>
    <row r="9">
      <c r="A9" t="inlineStr">
        <is>
          <t xml:space="preserve">Share price</t>
        </is>
      </c>
      <c r="B9" s="5">
        <v>655.0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208.0</v>
      </c>
    </row>
    <row r="13">
      <c r="A13" t="inlineStr">
        <is>
          <t xml:space="preserve">Market cap  = price × shares</t>
        </is>
      </c>
      <c r="B13" s="4">
        <f>B9*B8</f>
        <v>151.043</v>
      </c>
    </row>
    <row r="14">
      <c r="A14" t="inlineStr">
        <is>
          <t xml:space="preserve">Enterprise value  = mcap + net debt</t>
        </is>
      </c>
      <c r="B14" s="4">
        <f>B13+B7</f>
        <v>171.4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7.1</v>
      </c>
    </row>
    <row r="4">
      <c r="A4" t="inlineStr">
        <is>
          <t xml:space="preserve">Invested Capital</t>
        </is>
      </c>
      <c r="B4" s="2">
        <f>Inputs!B12</f>
        <v>208.0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16.64</v>
      </c>
    </row>
    <row r="7">
      <c r="A7" t="inlineStr">
        <is>
          <t xml:space="preserve">Economic Profit (EVA)  = NOPAT − charge</t>
        </is>
      </c>
      <c r="B7" s="2">
        <f>Inputs!B2-Inputs!B12*Inputs!B4</f>
        <v>-9.540000000000001</v>
      </c>
    </row>
    <row r="8">
      <c r="A8" t="inlineStr">
        <is>
          <t xml:space="preserve">ROIC</t>
        </is>
      </c>
      <c r="B8" s="3">
        <f>Inputs!B3</f>
        <v>0.0339</v>
      </c>
    </row>
    <row r="9">
      <c r="A9" t="inlineStr">
        <is>
          <t xml:space="preserve">ROIC − WACC spread</t>
        </is>
      </c>
      <c r="B9" s="3">
        <f>Inputs!B3-Inputs!B4</f>
        <v>-0.0461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3.55</v>
      </c>
      <c r="C4" s="3">
        <f>Inputs!$B$10/Inputs!$B$3</f>
        <v>0.0</v>
      </c>
      <c r="D4" s="2">
        <f>B4*(1-C4)</f>
        <v>3.55</v>
      </c>
      <c r="E4" s="3">
        <f>1/(1+Inputs!$B$4)^A4</f>
        <v>0.9259259259259258</v>
      </c>
      <c r="F4" s="2">
        <f>D4*E4</f>
        <v>3.2870370370370363</v>
      </c>
    </row>
    <row r="5">
      <c r="A5" s="4">
        <v>2.0</v>
      </c>
      <c r="B5" s="2">
        <f>B4*(1+Inputs!$B$10)</f>
        <v>1.775</v>
      </c>
      <c r="C5" s="3">
        <f>Inputs!$B$10/Inputs!$B$3</f>
        <v>0.0</v>
      </c>
      <c r="D5" s="2">
        <f>B5*(1-C5)</f>
        <v>1.775</v>
      </c>
      <c r="E5" s="3">
        <f>1/(1+Inputs!$B$4)^A5</f>
        <v>0.8573388203017832</v>
      </c>
      <c r="F5" s="2">
        <f>D5*E5</f>
        <v>1.521776406035665</v>
      </c>
    </row>
    <row r="6">
      <c r="A6" s="4">
        <v>3.0</v>
      </c>
      <c r="B6" s="2">
        <f>B5*(1+Inputs!$B$10)</f>
        <v>0.8875</v>
      </c>
      <c r="C6" s="3">
        <f>Inputs!$B$10/Inputs!$B$3</f>
        <v>0.0</v>
      </c>
      <c r="D6" s="2">
        <f>B6*(1-C6)</f>
        <v>0.8875</v>
      </c>
      <c r="E6" s="3">
        <f>1/(1+Inputs!$B$4)^A6</f>
        <v>0.7938322410201696</v>
      </c>
      <c r="F6" s="2">
        <f>D6*E6</f>
        <v>0.7045261139054004</v>
      </c>
    </row>
    <row r="7">
      <c r="A7" s="4">
        <v>4.0</v>
      </c>
      <c r="B7" s="2">
        <f>B6*(1+Inputs!$B$10)</f>
        <v>0.44375</v>
      </c>
      <c r="C7" s="3">
        <f>Inputs!$B$10/Inputs!$B$3</f>
        <v>0.0</v>
      </c>
      <c r="D7" s="2">
        <f>B7*(1-C7)</f>
        <v>0.44375</v>
      </c>
      <c r="E7" s="3">
        <f>1/(1+Inputs!$B$4)^A7</f>
        <v>0.7350298527964533</v>
      </c>
      <c r="F7" s="2">
        <f>D7*E7</f>
        <v>0.32616949717842614</v>
      </c>
    </row>
    <row r="8">
      <c r="A8" s="4">
        <v>5.0</v>
      </c>
      <c r="B8" s="2">
        <f>B7*(1+Inputs!$B$10)</f>
        <v>0.221875</v>
      </c>
      <c r="C8" s="3">
        <f>Inputs!$B$10/Inputs!$B$3</f>
        <v>0.0</v>
      </c>
      <c r="D8" s="2">
        <f>B8*(1-C8)</f>
        <v>0.221875</v>
      </c>
      <c r="E8" s="3">
        <f>1/(1+Inputs!$B$4)^A8</f>
        <v>0.6805831970337529</v>
      </c>
      <c r="F8" s="2">
        <f>D8*E8</f>
        <v>0.15100439684186392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655.0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640.0</v>
      </c>
      <c r="C4" s="3">
        <v>-0.5</v>
      </c>
      <c r="D4" s="3">
        <v>0.25</v>
      </c>
      <c r="E4" s="3">
        <v>-0.0229</v>
      </c>
    </row>
    <row r="5">
      <c r="A5" t="inlineStr">
        <is>
          <t xml:space="preserve">Base</t>
        </is>
      </c>
      <c r="B5" s="2">
        <v>500.0</v>
      </c>
      <c r="C5" s="3">
        <v>-0.5</v>
      </c>
      <c r="D5" s="3">
        <v>0.45</v>
      </c>
      <c r="E5" s="3">
        <v>-0.2366</v>
      </c>
    </row>
    <row r="6">
      <c r="A6" t="inlineStr">
        <is>
          <t xml:space="preserve">Bear</t>
        </is>
      </c>
      <c r="B6" s="2">
        <v>350.0</v>
      </c>
      <c r="C6" s="3">
        <v>-0.5</v>
      </c>
      <c r="D6" s="3">
        <v>0.3</v>
      </c>
      <c r="E6" s="3">
        <v>-0.4656</v>
      </c>
    </row>
    <row r="7">
      <c r="A7" t="inlineStr" s="1">
        <is>
          <t xml:space="preserve">E[r] (probability-weighted)</t>
        </is>
      </c>
      <c r="E7" s="3">
        <v>-0.2519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190.6691</v>
      </c>
      <c r="C4" s="4">
        <v>102.8377</v>
      </c>
      <c r="D4" s="4">
        <v>34.407</v>
      </c>
      <c r="E4" s="4">
        <v>-84.6886</v>
      </c>
      <c r="F4" s="4">
        <v>-176.078</v>
      </c>
      <c r="G4" s="4">
        <v>-452.1147</v>
      </c>
    </row>
    <row r="5">
      <c r="A5" t="inlineStr" s="1">
        <is>
          <t xml:space="preserve">7.25%</t>
        </is>
      </c>
      <c r="B5" s="4">
        <v>159.8595</v>
      </c>
      <c r="C5" s="4">
        <v>69.7497</v>
      </c>
      <c r="D5" s="4">
        <v>-0.2188</v>
      </c>
      <c r="E5" s="4">
        <v>-121.6325</v>
      </c>
      <c r="F5" s="4">
        <v>-214.5635</v>
      </c>
      <c r="G5" s="4">
        <v>-494.376</v>
      </c>
    </row>
    <row r="6">
      <c r="A6" t="inlineStr" s="1">
        <is>
          <t xml:space="preserve">8.00%</t>
        </is>
      </c>
      <c r="B6" s="4">
        <v>136.9931</v>
      </c>
      <c r="C6" s="4">
        <v>45.7877</v>
      </c>
      <c r="D6" s="4">
        <v>-24.8549</v>
      </c>
      <c r="E6" s="4">
        <v>-147.17</v>
      </c>
      <c r="F6" s="4">
        <v>-240.6128</v>
      </c>
      <c r="G6" s="4">
        <v>-521.3001</v>
      </c>
    </row>
    <row r="7">
      <c r="A7" t="inlineStr" s="1">
        <is>
          <t xml:space="preserve">8.75%</t>
        </is>
      </c>
      <c r="B7" s="4">
        <v>119.2294</v>
      </c>
      <c r="C7" s="4">
        <v>27.6621</v>
      </c>
      <c r="D7" s="4">
        <v>-43.1205</v>
      </c>
      <c r="E7" s="4">
        <v>-165.4642</v>
      </c>
      <c r="F7" s="4">
        <v>-258.7858</v>
      </c>
      <c r="G7" s="4">
        <v>-538.5739</v>
      </c>
    </row>
    <row r="8">
      <c r="A8" t="inlineStr" s="1">
        <is>
          <t xml:space="preserve">9.50%</t>
        </is>
      </c>
      <c r="B8" s="4">
        <v>104.9442</v>
      </c>
      <c r="C8" s="4">
        <v>13.4933</v>
      </c>
      <c r="D8" s="4">
        <v>-57.0828</v>
      </c>
      <c r="E8" s="4">
        <v>-178.8909</v>
      </c>
      <c r="F8" s="4">
        <v>-271.6845</v>
      </c>
      <c r="G8" s="4">
        <v>-549.439</v>
      </c>
    </row>
    <row r="9"/>
    <row r="10">
      <c r="A10" t="inlineStr">
        <is>
          <t xml:space="preserve">Bold cells ≥ current price (655.0). The conclusion is dominated by WACC and growth.</t>
        </is>
      </c>
    </row>
  </sheetData>
</worksheet>
</file>