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Warsaw Stock Exchange (GPW.WA)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0.1526</v>
      </c>
    </row>
    <row r="6">
      <c r="A6" t="inlineStr">
        <is>
          <t xml:space="preserve">No-growth value / share</t>
        </is>
      </c>
      <c r="B6" s="2">
        <v>70.6745</v>
      </c>
    </row>
    <row r="7">
      <c r="A7" t="inlineStr">
        <is>
          <t xml:space="preserve">ROIC</t>
        </is>
      </c>
      <c r="B7" s="3">
        <v>0.1606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8.06</v>
      </c>
    </row>
    <row r="10">
      <c r="A10" t="inlineStr">
        <is>
          <t xml:space="preserve">Economic Profit / EVA</t>
        </is>
      </c>
      <c r="B10" s="2">
        <v>85.676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170.7</v>
      </c>
    </row>
    <row r="3">
      <c r="A3" t="inlineStr">
        <is>
          <t xml:space="preserve">ROIC</t>
        </is>
      </c>
      <c r="B3" s="6">
        <v>0.1606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-453.1</v>
      </c>
    </row>
    <row r="8">
      <c r="A8" t="inlineStr">
        <is>
          <t xml:space="preserve">Shares (m)</t>
        </is>
      </c>
      <c r="B8" s="5">
        <v>41.9133</v>
      </c>
    </row>
    <row r="9">
      <c r="A9" t="inlineStr">
        <is>
          <t xml:space="preserve">Share price</t>
        </is>
      </c>
      <c r="B9" s="5">
        <v>105.9</v>
      </c>
    </row>
    <row r="10">
      <c r="A10" t="inlineStr">
        <is>
          <t xml:space="preserve">Stage-1 growth g (engine driver)</t>
        </is>
      </c>
      <c r="B10" s="6">
        <v>0.1526</v>
      </c>
    </row>
    <row r="11"/>
    <row r="12">
      <c r="A12" t="inlineStr">
        <is>
          <t xml:space="preserve">Invested Capital  = NOPAT / ROIC</t>
        </is>
      </c>
      <c r="B12" s="2">
        <f>B2/B3</f>
        <v>1062.8</v>
      </c>
    </row>
    <row r="13">
      <c r="A13" t="inlineStr">
        <is>
          <t xml:space="preserve">Market cap  = price × shares</t>
        </is>
      </c>
      <c r="B13" s="4">
        <f>B9*B8</f>
        <v>4438.61847</v>
      </c>
    </row>
    <row r="14">
      <c r="A14" t="inlineStr">
        <is>
          <t xml:space="preserve">Enterprise value  = mcap + net debt</t>
        </is>
      </c>
      <c r="B14" s="4">
        <f>B13+B7</f>
        <v>3985.5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170.7</v>
      </c>
    </row>
    <row r="4">
      <c r="A4" t="inlineStr">
        <is>
          <t xml:space="preserve">Invested Capital</t>
        </is>
      </c>
      <c r="B4" s="2">
        <f>Inputs!B12</f>
        <v>1062.8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85.024</v>
      </c>
    </row>
    <row r="7">
      <c r="A7" t="inlineStr">
        <is>
          <t xml:space="preserve">Economic Profit (EVA)  = NOPAT − charge</t>
        </is>
      </c>
      <c r="B7" s="2">
        <f>Inputs!B2-Inputs!B12*Inputs!B4</f>
        <v>85.67599999999999</v>
      </c>
    </row>
    <row r="8">
      <c r="A8" t="inlineStr">
        <is>
          <t xml:space="preserve">ROIC</t>
        </is>
      </c>
      <c r="B8" s="3">
        <f>Inputs!B3</f>
        <v>0.1606</v>
      </c>
    </row>
    <row r="9">
      <c r="A9" t="inlineStr">
        <is>
          <t xml:space="preserve">ROIC − WACC spread</t>
        </is>
      </c>
      <c r="B9" s="3">
        <f>Inputs!B3-Inputs!B4</f>
        <v>0.08059999999999999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196.74882</v>
      </c>
      <c r="C4" s="3">
        <f>Inputs!$B$10/Inputs!$B$3</f>
        <v>0.95</v>
      </c>
      <c r="D4" s="2">
        <f>B4*(1-C4)</f>
        <v>9.837441000000009</v>
      </c>
      <c r="E4" s="3">
        <f>1/(1+Inputs!$B$4)^A4</f>
        <v>0.9259259259259258</v>
      </c>
      <c r="F4" s="2">
        <f>D4*E4</f>
        <v>9.108741666666674</v>
      </c>
    </row>
    <row r="5">
      <c r="A5" s="4">
        <v>2.0</v>
      </c>
      <c r="B5" s="2">
        <f>B4*(1+Inputs!$B$10)</f>
        <v>226.77268993200002</v>
      </c>
      <c r="C5" s="3">
        <f>Inputs!$B$10/Inputs!$B$3</f>
        <v>0.95</v>
      </c>
      <c r="D5" s="2">
        <f>B5*(1-C5)</f>
        <v>11.338634496600012</v>
      </c>
      <c r="E5" s="3">
        <f>1/(1+Inputs!$B$4)^A5</f>
        <v>0.8573388203017832</v>
      </c>
      <c r="F5" s="2">
        <f>D5*E5</f>
        <v>9.721051523148157</v>
      </c>
    </row>
    <row r="6">
      <c r="A6" s="4">
        <v>3.0</v>
      </c>
      <c r="B6" s="2">
        <f>B5*(1+Inputs!$B$10)</f>
        <v>261.37820241562326</v>
      </c>
      <c r="C6" s="3">
        <f>Inputs!$B$10/Inputs!$B$3</f>
        <v>0.95</v>
      </c>
      <c r="D6" s="2">
        <f>B6*(1-C6)</f>
        <v>13.068910120781174</v>
      </c>
      <c r="E6" s="3">
        <f>1/(1+Inputs!$B$4)^A6</f>
        <v>0.7938322410201696</v>
      </c>
      <c r="F6" s="2">
        <f>D6*E6</f>
        <v>10.374522208870895</v>
      </c>
    </row>
    <row r="7">
      <c r="A7" s="4">
        <v>4.0</v>
      </c>
      <c r="B7" s="2">
        <f>B6*(1+Inputs!$B$10)</f>
        <v>301.2645161042474</v>
      </c>
      <c r="C7" s="3">
        <f>Inputs!$B$10/Inputs!$B$3</f>
        <v>0.95</v>
      </c>
      <c r="D7" s="2">
        <f>B7*(1-C7)</f>
        <v>15.063225805212383</v>
      </c>
      <c r="E7" s="3">
        <f>1/(1+Inputs!$B$4)^A7</f>
        <v>0.7350298527964533</v>
      </c>
      <c r="F7" s="2">
        <f>D7*E7</f>
        <v>11.071920646244994</v>
      </c>
    </row>
    <row r="8">
      <c r="A8" s="4">
        <v>5.0</v>
      </c>
      <c r="B8" s="2">
        <f>B7*(1+Inputs!$B$10)</f>
        <v>347.23748126175553</v>
      </c>
      <c r="C8" s="3">
        <f>Inputs!$B$10/Inputs!$B$3</f>
        <v>0.95</v>
      </c>
      <c r="D8" s="2">
        <f>B8*(1-C8)</f>
        <v>17.361874063087793</v>
      </c>
      <c r="E8" s="3">
        <f>1/(1+Inputs!$B$4)^A8</f>
        <v>0.6805831970337529</v>
      </c>
      <c r="F8" s="2">
        <f>D8*E8</f>
        <v>11.816199756353683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105.9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0.1526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118.0</v>
      </c>
      <c r="C4" s="3">
        <v>0.1526</v>
      </c>
      <c r="D4" s="3">
        <v>0.3</v>
      </c>
      <c r="E4" s="3">
        <v>0.1143</v>
      </c>
    </row>
    <row r="5">
      <c r="A5" t="inlineStr">
        <is>
          <t xml:space="preserve">Base</t>
        </is>
      </c>
      <c r="B5" s="2">
        <v>96.0</v>
      </c>
      <c r="C5" s="3">
        <v>0.1317</v>
      </c>
      <c r="D5" s="3">
        <v>0.45</v>
      </c>
      <c r="E5" s="3">
        <v>-0.0935</v>
      </c>
    </row>
    <row r="6">
      <c r="A6" t="inlineStr">
        <is>
          <t xml:space="preserve">Bear</t>
        </is>
      </c>
      <c r="B6" s="2">
        <v>78.0</v>
      </c>
      <c r="C6" s="3">
        <v>0.0425</v>
      </c>
      <c r="D6" s="3">
        <v>0.25</v>
      </c>
      <c r="E6" s="3">
        <v>-0.2635</v>
      </c>
    </row>
    <row r="7">
      <c r="A7" t="inlineStr" s="1">
        <is>
          <t xml:space="preserve">E[r] (probability-weighted)</t>
        </is>
      </c>
      <c r="E7" s="3">
        <v>-0.0737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92.0501</v>
      </c>
      <c r="C4" s="4">
        <v>100.3658</v>
      </c>
      <c r="D4" s="4">
        <v>106.3365</v>
      </c>
      <c r="E4" s="4">
        <v>115.9699</v>
      </c>
      <c r="F4" s="4">
        <v>122.8656</v>
      </c>
      <c r="G4" s="4">
        <v>141.8729</v>
      </c>
    </row>
    <row r="5">
      <c r="A5" t="inlineStr" s="1">
        <is>
          <t xml:space="preserve">7.25%</t>
        </is>
      </c>
      <c r="B5" s="4">
        <v>79.6906</v>
      </c>
      <c r="C5" s="4">
        <v>86.1237</v>
      </c>
      <c r="D5" s="4">
        <v>90.7157</v>
      </c>
      <c r="E5" s="4">
        <v>98.0815</v>
      </c>
      <c r="F5" s="4">
        <v>103.3235</v>
      </c>
      <c r="G5" s="4">
        <v>117.6544</v>
      </c>
    </row>
    <row r="6">
      <c r="A6" t="inlineStr" s="1">
        <is>
          <t xml:space="preserve">8.00%</t>
        </is>
      </c>
      <c r="B6" s="4">
        <v>70.6867</v>
      </c>
      <c r="C6" s="4">
        <v>75.7692</v>
      </c>
      <c r="D6" s="4">
        <v>79.3731</v>
      </c>
      <c r="E6" s="4">
        <v>85.1153</v>
      </c>
      <c r="F6" s="4">
        <v>89.1746</v>
      </c>
      <c r="G6" s="4">
        <v>100.1653</v>
      </c>
    </row>
    <row r="7">
      <c r="A7" t="inlineStr" s="1">
        <is>
          <t xml:space="preserve">8.75%</t>
        </is>
      </c>
      <c r="B7" s="4">
        <v>63.8311</v>
      </c>
      <c r="C7" s="4">
        <v>67.9026</v>
      </c>
      <c r="D7" s="4">
        <v>70.7678</v>
      </c>
      <c r="E7" s="4">
        <v>75.2975</v>
      </c>
      <c r="F7" s="4">
        <v>78.4746</v>
      </c>
      <c r="G7" s="4">
        <v>86.9779</v>
      </c>
    </row>
    <row r="8">
      <c r="A8" t="inlineStr" s="1">
        <is>
          <t xml:space="preserve">9.50%</t>
        </is>
      </c>
      <c r="B8" s="4">
        <v>58.4337</v>
      </c>
      <c r="C8" s="4">
        <v>61.7241</v>
      </c>
      <c r="D8" s="4">
        <v>64.0193</v>
      </c>
      <c r="E8" s="4">
        <v>67.6148</v>
      </c>
      <c r="F8" s="4">
        <v>70.1129</v>
      </c>
      <c r="G8" s="4">
        <v>76.705</v>
      </c>
    </row>
    <row r="9"/>
    <row r="10">
      <c r="A10" t="inlineStr">
        <is>
          <t xml:space="preserve">Bold cells ≥ current price (105.9). The conclusion is dominated by WACC and growth.</t>
        </is>
      </c>
    </row>
  </sheetData>
</worksheet>
</file>