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Tecnotree (TEM1V.HE)</t>
        </is>
      </c>
    </row>
    <row r="2">
      <c r="A2" t="inlineStr">
        <is>
          <t xml:space="preserve">operating frame (NOPAT / Invested Capital) · EUR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-0.3017</v>
      </c>
    </row>
    <row r="6">
      <c r="A6" t="inlineStr">
        <is>
          <t xml:space="preserve">No-growth value / share</t>
        </is>
      </c>
      <c r="B6" s="2">
        <v>10.2299</v>
      </c>
    </row>
    <row r="7">
      <c r="A7" t="inlineStr">
        <is>
          <t xml:space="preserve">ROIC</t>
        </is>
      </c>
      <c r="B7" s="3">
        <v>0.112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3.2</v>
      </c>
    </row>
    <row r="10">
      <c r="A10" t="inlineStr">
        <is>
          <t xml:space="preserve">Economic Profit / EVA</t>
        </is>
      </c>
      <c r="B10" s="2">
        <v>4.588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15.9</v>
      </c>
    </row>
    <row r="3">
      <c r="A3" t="inlineStr">
        <is>
          <t xml:space="preserve">ROIC</t>
        </is>
      </c>
      <c r="B3" s="6">
        <v>0.112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-13.3</v>
      </c>
    </row>
    <row r="8">
      <c r="A8" t="inlineStr">
        <is>
          <t xml:space="preserve">Shares (m)</t>
        </is>
      </c>
      <c r="B8" s="5">
        <v>22.835</v>
      </c>
    </row>
    <row r="9">
      <c r="A9" t="inlineStr">
        <is>
          <t xml:space="preserve">Share price</t>
        </is>
      </c>
      <c r="B9" s="5">
        <v>5.9</v>
      </c>
    </row>
    <row r="10">
      <c r="A10" t="inlineStr">
        <is>
          <t xml:space="preserve">Stage-1 growth g (engine driver)</t>
        </is>
      </c>
      <c r="B10" s="6">
        <v>-0.3017</v>
      </c>
    </row>
    <row r="11"/>
    <row r="12">
      <c r="A12" t="inlineStr">
        <is>
          <t xml:space="preserve">Invested Capital  = NOPAT / ROIC</t>
        </is>
      </c>
      <c r="B12" s="2">
        <f>B2/B3</f>
        <v>141.4</v>
      </c>
    </row>
    <row r="13">
      <c r="A13" t="inlineStr">
        <is>
          <t xml:space="preserve">Market cap  = price × shares</t>
        </is>
      </c>
      <c r="B13" s="4">
        <f>B9*B8</f>
        <v>134.72650000000002</v>
      </c>
    </row>
    <row r="14">
      <c r="A14" t="inlineStr">
        <is>
          <t xml:space="preserve">Enterprise value  = mcap + net debt</t>
        </is>
      </c>
      <c r="B14" s="4">
        <f>B13+B7</f>
        <v>121.4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15.9</v>
      </c>
    </row>
    <row r="4">
      <c r="A4" t="inlineStr">
        <is>
          <t xml:space="preserve">Invested Capital</t>
        </is>
      </c>
      <c r="B4" s="2">
        <f>Inputs!B12</f>
        <v>141.4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11.312000000000001</v>
      </c>
    </row>
    <row r="7">
      <c r="A7" t="inlineStr">
        <is>
          <t xml:space="preserve">Economic Profit (EVA)  = NOPAT − charge</t>
        </is>
      </c>
      <c r="B7" s="2">
        <f>Inputs!B2-Inputs!B12*Inputs!B4</f>
        <v>4.587999999999999</v>
      </c>
    </row>
    <row r="8">
      <c r="A8" t="inlineStr">
        <is>
          <t xml:space="preserve">ROIC</t>
        </is>
      </c>
      <c r="B8" s="3">
        <f>Inputs!B3</f>
        <v>0.112</v>
      </c>
    </row>
    <row r="9">
      <c r="A9" t="inlineStr">
        <is>
          <t xml:space="preserve">ROIC − WACC spread</t>
        </is>
      </c>
      <c r="B9" s="3">
        <f>Inputs!B3-Inputs!B4</f>
        <v>0.032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11.10297</v>
      </c>
      <c r="C4" s="3">
        <f>Inputs!$B$10/Inputs!$B$3</f>
        <v>0.0</v>
      </c>
      <c r="D4" s="2">
        <f>B4*(1-C4)</f>
        <v>11.10297</v>
      </c>
      <c r="E4" s="3">
        <f>1/(1+Inputs!$B$4)^A4</f>
        <v>0.9259259259259258</v>
      </c>
      <c r="F4" s="2">
        <f>D4*E4</f>
        <v>10.280527777777776</v>
      </c>
    </row>
    <row r="5">
      <c r="A5" s="4">
        <v>2.0</v>
      </c>
      <c r="B5" s="2">
        <f>B4*(1+Inputs!$B$10)</f>
        <v>7.753203950999999</v>
      </c>
      <c r="C5" s="3">
        <f>Inputs!$B$10/Inputs!$B$3</f>
        <v>0.0</v>
      </c>
      <c r="D5" s="2">
        <f>B5*(1-C5)</f>
        <v>7.753203950999999</v>
      </c>
      <c r="E5" s="3">
        <f>1/(1+Inputs!$B$4)^A5</f>
        <v>0.8573388203017832</v>
      </c>
      <c r="F5" s="2">
        <f>D5*E5</f>
        <v>6.647122728909464</v>
      </c>
    </row>
    <row r="6">
      <c r="A6" s="4">
        <v>3.0</v>
      </c>
      <c r="B6" s="2">
        <f>B5*(1+Inputs!$B$10)</f>
        <v>5.414062318983299</v>
      </c>
      <c r="C6" s="3">
        <f>Inputs!$B$10/Inputs!$B$3</f>
        <v>0.0</v>
      </c>
      <c r="D6" s="2">
        <f>B6*(1-C6)</f>
        <v>5.414062318983299</v>
      </c>
      <c r="E6" s="3">
        <f>1/(1+Inputs!$B$4)^A6</f>
        <v>0.7938322410201696</v>
      </c>
      <c r="F6" s="2">
        <f>D6*E6</f>
        <v>4.297857223701368</v>
      </c>
    </row>
    <row r="7">
      <c r="A7" s="4">
        <v>4.0</v>
      </c>
      <c r="B7" s="2">
        <f>B6*(1+Inputs!$B$10)</f>
        <v>3.780639717346037</v>
      </c>
      <c r="C7" s="3">
        <f>Inputs!$B$10/Inputs!$B$3</f>
        <v>0.0</v>
      </c>
      <c r="D7" s="2">
        <f>B7*(1-C7)</f>
        <v>3.780639717346037</v>
      </c>
      <c r="E7" s="3">
        <f>1/(1+Inputs!$B$4)^A7</f>
        <v>0.7350298527964533</v>
      </c>
      <c r="F7" s="2">
        <f>D7*E7</f>
        <v>2.7788830549172823</v>
      </c>
    </row>
    <row r="8">
      <c r="A8" s="4">
        <v>5.0</v>
      </c>
      <c r="B8" s="2">
        <f>B7*(1+Inputs!$B$10)</f>
        <v>2.6400207146227372</v>
      </c>
      <c r="C8" s="3">
        <f>Inputs!$B$10/Inputs!$B$3</f>
        <v>0.0</v>
      </c>
      <c r="D8" s="2">
        <f>B8*(1-C8)</f>
        <v>2.6400207146227372</v>
      </c>
      <c r="E8" s="3">
        <f>1/(1+Inputs!$B$4)^A8</f>
        <v>0.6805831970337529</v>
      </c>
      <c r="F8" s="2">
        <f>D8*E8</f>
        <v>1.7967537381932757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5.9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-0.3017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8.0</v>
      </c>
      <c r="C4" s="3">
        <v>-0.1382</v>
      </c>
      <c r="D4" s="3">
        <v>0.25</v>
      </c>
      <c r="E4" s="3">
        <v>0.3559</v>
      </c>
    </row>
    <row r="5">
      <c r="A5" t="inlineStr">
        <is>
          <t xml:space="preserve">Base</t>
        </is>
      </c>
      <c r="B5" s="2">
        <v>6.0</v>
      </c>
      <c r="C5" s="3">
        <v>-0.2924</v>
      </c>
      <c r="D5" s="3">
        <v>0.45</v>
      </c>
      <c r="E5" s="3">
        <v>0.0169</v>
      </c>
    </row>
    <row r="6">
      <c r="A6" t="inlineStr">
        <is>
          <t xml:space="preserve">Bear</t>
        </is>
      </c>
      <c r="B6" s="2">
        <v>4.0</v>
      </c>
      <c r="C6" s="3">
        <v>-0.5</v>
      </c>
      <c r="D6" s="3">
        <v>0.3</v>
      </c>
      <c r="E6" s="3">
        <v>-0.322</v>
      </c>
    </row>
    <row r="7">
      <c r="A7" t="inlineStr" s="1">
        <is>
          <t xml:space="preserve">E[r] (probability-weighted)</t>
        </is>
      </c>
      <c r="E7" s="3">
        <v>-0.0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13.5921</v>
      </c>
      <c r="C4" s="4">
        <v>14.6182</v>
      </c>
      <c r="D4" s="4">
        <v>15.3408</v>
      </c>
      <c r="E4" s="4">
        <v>16.4839</v>
      </c>
      <c r="F4" s="4">
        <v>17.286</v>
      </c>
      <c r="G4" s="4">
        <v>19.4335</v>
      </c>
    </row>
    <row r="5">
      <c r="A5" t="inlineStr" s="1">
        <is>
          <t xml:space="preserve">7.25%</t>
        </is>
      </c>
      <c r="B5" s="4">
        <v>11.6435</v>
      </c>
      <c r="C5" s="4">
        <v>12.3791</v>
      </c>
      <c r="D5" s="4">
        <v>12.8893</v>
      </c>
      <c r="E5" s="4">
        <v>13.6836</v>
      </c>
      <c r="F5" s="4">
        <v>14.2318</v>
      </c>
      <c r="G5" s="4">
        <v>15.6627</v>
      </c>
    </row>
    <row r="6">
      <c r="A6" t="inlineStr" s="1">
        <is>
          <t xml:space="preserve">8.00%</t>
        </is>
      </c>
      <c r="B6" s="4">
        <v>10.2228</v>
      </c>
      <c r="C6" s="4">
        <v>10.7514</v>
      </c>
      <c r="D6" s="4">
        <v>11.1105</v>
      </c>
      <c r="E6" s="4">
        <v>11.6571</v>
      </c>
      <c r="F6" s="4">
        <v>12.0252</v>
      </c>
      <c r="G6" s="4">
        <v>12.9491</v>
      </c>
    </row>
    <row r="7">
      <c r="A7" t="inlineStr" s="1">
        <is>
          <t xml:space="preserve">8.75%</t>
        </is>
      </c>
      <c r="B7" s="4">
        <v>9.1402</v>
      </c>
      <c r="C7" s="4">
        <v>9.515</v>
      </c>
      <c r="D7" s="4">
        <v>9.7621</v>
      </c>
      <c r="E7" s="4">
        <v>10.1254</v>
      </c>
      <c r="F7" s="4">
        <v>10.3605</v>
      </c>
      <c r="G7" s="4">
        <v>10.9109</v>
      </c>
    </row>
    <row r="8">
      <c r="A8" t="inlineStr" s="1">
        <is>
          <t xml:space="preserve">9.50%</t>
        </is>
      </c>
      <c r="B8" s="4">
        <v>8.287</v>
      </c>
      <c r="C8" s="4">
        <v>8.5441</v>
      </c>
      <c r="D8" s="4">
        <v>8.7057</v>
      </c>
      <c r="E8" s="4">
        <v>8.9292</v>
      </c>
      <c r="F8" s="4">
        <v>9.063</v>
      </c>
      <c r="G8" s="4">
        <v>9.3299</v>
      </c>
    </row>
    <row r="9"/>
    <row r="10">
      <c r="A10" t="inlineStr">
        <is>
          <t xml:space="preserve">Bold cells ≥ current price (5.9). The conclusion is dominated by WACC and growth.</t>
        </is>
      </c>
    </row>
  </sheetData>
</worksheet>
</file>