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Sweco A (SWEC-A.ST)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0.1418</v>
      </c>
    </row>
    <row r="6">
      <c r="A6" t="inlineStr">
        <is>
          <t xml:space="preserve">No-growth value / share</t>
        </is>
      </c>
      <c r="B6" s="2">
        <v>82.893</v>
      </c>
    </row>
    <row r="7">
      <c r="A7" t="inlineStr">
        <is>
          <t xml:space="preserve">ROIC</t>
        </is>
      </c>
      <c r="B7" s="3">
        <v>0.1493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6.93</v>
      </c>
    </row>
    <row r="10">
      <c r="A10" t="inlineStr">
        <is>
          <t xml:space="preserve">Economic Profit / EVA</t>
        </is>
      </c>
      <c r="B10" s="2">
        <v>1132.04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2439.0</v>
      </c>
    </row>
    <row r="3">
      <c r="A3" t="inlineStr">
        <is>
          <t xml:space="preserve">ROIC</t>
        </is>
      </c>
      <c r="B3" s="6">
        <v>0.1493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5597.0</v>
      </c>
    </row>
    <row r="8">
      <c r="A8" t="inlineStr">
        <is>
          <t xml:space="preserve">Shares (m)</t>
        </is>
      </c>
      <c r="B8" s="5">
        <v>360.6636</v>
      </c>
    </row>
    <row r="9">
      <c r="A9" t="inlineStr">
        <is>
          <t xml:space="preserve">Share price</t>
        </is>
      </c>
      <c r="B9" s="5">
        <v>133.0</v>
      </c>
    </row>
    <row r="10">
      <c r="A10" t="inlineStr">
        <is>
          <t xml:space="preserve">Stage-1 growth g (engine driver)</t>
        </is>
      </c>
      <c r="B10" s="6">
        <v>0.1418</v>
      </c>
    </row>
    <row r="11"/>
    <row r="12">
      <c r="A12" t="inlineStr">
        <is>
          <t xml:space="preserve">Invested Capital  = NOPAT / ROIC</t>
        </is>
      </c>
      <c r="B12" s="2">
        <f>B2/B3</f>
        <v>16337.0</v>
      </c>
    </row>
    <row r="13">
      <c r="A13" t="inlineStr">
        <is>
          <t xml:space="preserve">Market cap  = price × shares</t>
        </is>
      </c>
      <c r="B13" s="4">
        <f>B9*B8</f>
        <v>47968.258799999996</v>
      </c>
    </row>
    <row r="14">
      <c r="A14" t="inlineStr">
        <is>
          <t xml:space="preserve">Enterprise value  = mcap + net debt</t>
        </is>
      </c>
      <c r="B14" s="4">
        <f>B13+B7</f>
        <v>53565.3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2439.0</v>
      </c>
    </row>
    <row r="4">
      <c r="A4" t="inlineStr">
        <is>
          <t xml:space="preserve">Invested Capital</t>
        </is>
      </c>
      <c r="B4" s="2">
        <f>Inputs!B12</f>
        <v>16337.0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1306.96</v>
      </c>
    </row>
    <row r="7">
      <c r="A7" t="inlineStr">
        <is>
          <t xml:space="preserve">Economic Profit (EVA)  = NOPAT − charge</t>
        </is>
      </c>
      <c r="B7" s="2">
        <f>Inputs!B2-Inputs!B12*Inputs!B4</f>
        <v>1132.04</v>
      </c>
    </row>
    <row r="8">
      <c r="A8" t="inlineStr">
        <is>
          <t xml:space="preserve">ROIC</t>
        </is>
      </c>
      <c r="B8" s="3">
        <f>Inputs!B3</f>
        <v>0.1493</v>
      </c>
    </row>
    <row r="9">
      <c r="A9" t="inlineStr">
        <is>
          <t xml:space="preserve">ROIC − WACC spread</t>
        </is>
      </c>
      <c r="B9" s="3">
        <f>Inputs!B3-Inputs!B4</f>
        <v>0.06929999999999999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2784.8502</v>
      </c>
      <c r="C4" s="3">
        <f>Inputs!$B$10/Inputs!$B$3</f>
        <v>0.9497655726724716</v>
      </c>
      <c r="D4" s="2">
        <f>B4*(1-C4)</f>
        <v>139.89535498995284</v>
      </c>
      <c r="E4" s="3">
        <f>1/(1+Inputs!$B$4)^A4</f>
        <v>0.9259259259259258</v>
      </c>
      <c r="F4" s="2">
        <f>D4*E4</f>
        <v>129.53273610180815</v>
      </c>
    </row>
    <row r="5">
      <c r="A5" s="4">
        <v>2.0</v>
      </c>
      <c r="B5" s="2">
        <f>B4*(1+Inputs!$B$10)</f>
        <v>3179.7419583599994</v>
      </c>
      <c r="C5" s="3">
        <f>Inputs!$B$10/Inputs!$B$3</f>
        <v>0.9497655726724716</v>
      </c>
      <c r="D5" s="2">
        <f>B5*(1-C5)</f>
        <v>159.73251632752812</v>
      </c>
      <c r="E5" s="3">
        <f>1/(1+Inputs!$B$4)^A5</f>
        <v>0.8573388203017832</v>
      </c>
      <c r="F5" s="2">
        <f>D5*E5</f>
        <v>136.94488711207828</v>
      </c>
    </row>
    <row r="6">
      <c r="A6" s="4">
        <v>3.0</v>
      </c>
      <c r="B6" s="2">
        <f>B5*(1+Inputs!$B$10)</f>
        <v>3630.6293680554472</v>
      </c>
      <c r="C6" s="3">
        <f>Inputs!$B$10/Inputs!$B$3</f>
        <v>0.9497655726724716</v>
      </c>
      <c r="D6" s="2">
        <f>B6*(1-C6)</f>
        <v>182.3825871427716</v>
      </c>
      <c r="E6" s="3">
        <f>1/(1+Inputs!$B$4)^A6</f>
        <v>0.7938322410201696</v>
      </c>
      <c r="F6" s="2">
        <f>D6*E6</f>
        <v>144.78117787460275</v>
      </c>
    </row>
    <row r="7">
      <c r="A7" s="4">
        <v>4.0</v>
      </c>
      <c r="B7" s="2">
        <f>B6*(1+Inputs!$B$10)</f>
        <v>4145.45261244571</v>
      </c>
      <c r="C7" s="3">
        <f>Inputs!$B$10/Inputs!$B$3</f>
        <v>0.9497655726724716</v>
      </c>
      <c r="D7" s="2">
        <f>B7*(1-C7)</f>
        <v>208.24443799961662</v>
      </c>
      <c r="E7" s="3">
        <f>1/(1+Inputs!$B$4)^A7</f>
        <v>0.7350298527964533</v>
      </c>
      <c r="F7" s="2">
        <f>D7*E7</f>
        <v>153.06587860853836</v>
      </c>
    </row>
    <row r="8">
      <c r="A8" s="4">
        <v>5.0</v>
      </c>
      <c r="B8" s="2">
        <f>B7*(1+Inputs!$B$10)</f>
        <v>4733.277792890511</v>
      </c>
      <c r="C8" s="3">
        <f>Inputs!$B$10/Inputs!$B$3</f>
        <v>0.9497655726724716</v>
      </c>
      <c r="D8" s="2">
        <f>B8*(1-C8)</f>
        <v>237.7734993079622</v>
      </c>
      <c r="E8" s="3">
        <f>1/(1+Inputs!$B$4)^A8</f>
        <v>0.6805831970337529</v>
      </c>
      <c r="F8" s="2">
        <f>D8*E8</f>
        <v>161.82464832891574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133.0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0.1418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165.0</v>
      </c>
      <c r="C4" s="3">
        <v>0.1418</v>
      </c>
      <c r="D4" s="3">
        <v>0.3</v>
      </c>
      <c r="E4" s="3">
        <v>0.2406</v>
      </c>
    </row>
    <row r="5">
      <c r="A5" t="inlineStr">
        <is>
          <t xml:space="preserve">Base</t>
        </is>
      </c>
      <c r="B5" s="2">
        <v>135.0</v>
      </c>
      <c r="C5" s="3">
        <v>0.1418</v>
      </c>
      <c r="D5" s="3">
        <v>0.45</v>
      </c>
      <c r="E5" s="3">
        <v>0.015</v>
      </c>
    </row>
    <row r="6">
      <c r="A6" t="inlineStr">
        <is>
          <t xml:space="preserve">Bear</t>
        </is>
      </c>
      <c r="B6" s="2">
        <v>105.0</v>
      </c>
      <c r="C6" s="3">
        <v>0.0797</v>
      </c>
      <c r="D6" s="3">
        <v>0.25</v>
      </c>
      <c r="E6" s="3">
        <v>-0.2105</v>
      </c>
    </row>
    <row r="7">
      <c r="A7" t="inlineStr" s="1">
        <is>
          <t xml:space="preserve">E[r] (probability-weighted)</t>
        </is>
      </c>
      <c r="E7" s="3">
        <v>0.0263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117.8863</v>
      </c>
      <c r="C4" s="4">
        <v>131.0238</v>
      </c>
      <c r="D4" s="4">
        <v>140.4327</v>
      </c>
      <c r="E4" s="4">
        <v>155.575</v>
      </c>
      <c r="F4" s="4">
        <v>166.3868</v>
      </c>
      <c r="G4" s="4">
        <v>196.0805</v>
      </c>
    </row>
    <row r="5">
      <c r="A5" t="inlineStr" s="1">
        <is>
          <t xml:space="preserve">7.25%</t>
        </is>
      </c>
      <c r="B5" s="4">
        <v>97.6424</v>
      </c>
      <c r="C5" s="4">
        <v>107.7072</v>
      </c>
      <c r="D5" s="4">
        <v>114.8665</v>
      </c>
      <c r="E5" s="4">
        <v>126.3092</v>
      </c>
      <c r="F5" s="4">
        <v>134.4239</v>
      </c>
      <c r="G5" s="4">
        <v>156.4932</v>
      </c>
    </row>
    <row r="6">
      <c r="A6" t="inlineStr" s="1">
        <is>
          <t xml:space="preserve">8.00%</t>
        </is>
      </c>
      <c r="B6" s="4">
        <v>82.8929</v>
      </c>
      <c r="C6" s="4">
        <v>90.7556</v>
      </c>
      <c r="D6" s="4">
        <v>96.3044</v>
      </c>
      <c r="E6" s="4">
        <v>105.1018</v>
      </c>
      <c r="F6" s="4">
        <v>111.29</v>
      </c>
      <c r="G6" s="4">
        <v>127.9216</v>
      </c>
    </row>
    <row r="7">
      <c r="A7" t="inlineStr" s="1">
        <is>
          <t xml:space="preserve">8.75%</t>
        </is>
      </c>
      <c r="B7" s="4">
        <v>71.6609</v>
      </c>
      <c r="C7" s="4">
        <v>77.8773</v>
      </c>
      <c r="D7" s="4">
        <v>82.2237</v>
      </c>
      <c r="E7" s="4">
        <v>89.0486</v>
      </c>
      <c r="F7" s="4">
        <v>93.8022</v>
      </c>
      <c r="G7" s="4">
        <v>106.391</v>
      </c>
    </row>
    <row r="8">
      <c r="A8" t="inlineStr" s="1">
        <is>
          <t xml:space="preserve">9.50%</t>
        </is>
      </c>
      <c r="B8" s="4">
        <v>62.8168</v>
      </c>
      <c r="C8" s="4">
        <v>67.7628</v>
      </c>
      <c r="D8" s="4">
        <v>71.1829</v>
      </c>
      <c r="E8" s="4">
        <v>76.4903</v>
      </c>
      <c r="F8" s="4">
        <v>80.1416</v>
      </c>
      <c r="G8" s="4">
        <v>89.6305</v>
      </c>
    </row>
    <row r="9"/>
    <row r="10">
      <c r="A10" t="inlineStr">
        <is>
          <t xml:space="preserve">Bold cells ≥ current price (133.0). The conclusion is dominated by WACC and growth.</t>
        </is>
      </c>
    </row>
  </sheetData>
</worksheet>
</file>