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Stolt-Nielsen (SNI.OL)</t>
        </is>
      </c>
    </row>
    <row r="2">
      <c r="A2" t="inlineStr">
        <is>
          <t xml:space="preserve">operating frame (NOPAT / Invested Capital) · USD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0.0672</v>
      </c>
    </row>
    <row r="6">
      <c r="A6" t="inlineStr">
        <is>
          <t xml:space="preserve">No-growth value / share</t>
        </is>
      </c>
      <c r="B6" s="2">
        <v>-336.3692</v>
      </c>
    </row>
    <row r="7">
      <c r="A7" t="inlineStr">
        <is>
          <t xml:space="preserve">ROIC</t>
        </is>
      </c>
      <c r="B7" s="3">
        <v>0.0707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-0.93</v>
      </c>
    </row>
    <row r="10">
      <c r="A10" t="inlineStr">
        <is>
          <t xml:space="preserve">Economic Profit / EVA</t>
        </is>
      </c>
      <c r="B10" s="2">
        <v>-43.472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329.4</v>
      </c>
    </row>
    <row r="3">
      <c r="A3" t="inlineStr">
        <is>
          <t xml:space="preserve">ROIC</t>
        </is>
      </c>
      <c r="B3" s="6">
        <v>0.0707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21883.8</v>
      </c>
    </row>
    <row r="8">
      <c r="A8" t="inlineStr">
        <is>
          <t xml:space="preserve">Shares (m)</t>
        </is>
      </c>
      <c r="B8" s="5">
        <v>53.1208</v>
      </c>
    </row>
    <row r="9">
      <c r="A9" t="inlineStr">
        <is>
          <t xml:space="preserve">Share price</t>
        </is>
      </c>
      <c r="B9" s="5">
        <v>326.0</v>
      </c>
    </row>
    <row r="10">
      <c r="A10" t="inlineStr">
        <is>
          <t xml:space="preserve">Stage-1 growth g (engine driver)</t>
        </is>
      </c>
      <c r="B10" s="6">
        <v>0.0672</v>
      </c>
    </row>
    <row r="11"/>
    <row r="12">
      <c r="A12" t="inlineStr">
        <is>
          <t xml:space="preserve">Invested Capital  = NOPAT / ROIC</t>
        </is>
      </c>
      <c r="B12" s="2">
        <f>B2/B3</f>
        <v>4660.9</v>
      </c>
    </row>
    <row r="13">
      <c r="A13" t="inlineStr">
        <is>
          <t xml:space="preserve">Market cap  = price × shares</t>
        </is>
      </c>
      <c r="B13" s="4">
        <f>B9*B8</f>
        <v>17317.380800000003</v>
      </c>
    </row>
    <row r="14">
      <c r="A14" t="inlineStr">
        <is>
          <t xml:space="preserve">Enterprise value  = mcap + net debt</t>
        </is>
      </c>
      <c r="B14" s="4">
        <f>B13+B7</f>
        <v>39201.2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329.4</v>
      </c>
    </row>
    <row r="4">
      <c r="A4" t="inlineStr">
        <is>
          <t xml:space="preserve">Invested Capital</t>
        </is>
      </c>
      <c r="B4" s="2">
        <f>Inputs!B12</f>
        <v>4660.9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372.87199999999996</v>
      </c>
    </row>
    <row r="7">
      <c r="A7" t="inlineStr">
        <is>
          <t xml:space="preserve">Economic Profit (EVA)  = NOPAT − charge</t>
        </is>
      </c>
      <c r="B7" s="2">
        <f>Inputs!B2-Inputs!B12*Inputs!B4</f>
        <v>-43.47199999999998</v>
      </c>
    </row>
    <row r="8">
      <c r="A8" t="inlineStr">
        <is>
          <t xml:space="preserve">ROIC</t>
        </is>
      </c>
      <c r="B8" s="3">
        <f>Inputs!B3</f>
        <v>0.0707</v>
      </c>
    </row>
    <row r="9">
      <c r="A9" t="inlineStr">
        <is>
          <t xml:space="preserve">ROIC − WACC spread</t>
        </is>
      </c>
      <c r="B9" s="3">
        <f>Inputs!B3-Inputs!B4</f>
        <v>-0.009300000000000003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351.53567999999996</v>
      </c>
      <c r="C4" s="3">
        <f>Inputs!$B$10/Inputs!$B$3</f>
        <v>0.95</v>
      </c>
      <c r="D4" s="2">
        <f>B4*(1-C4)</f>
        <v>17.576784000000014</v>
      </c>
      <c r="E4" s="3">
        <f>1/(1+Inputs!$B$4)^A4</f>
        <v>0.9259259259259258</v>
      </c>
      <c r="F4" s="2">
        <f>D4*E4</f>
        <v>16.27480000000001</v>
      </c>
    </row>
    <row r="5">
      <c r="A5" s="4">
        <v>2.0</v>
      </c>
      <c r="B5" s="2">
        <f>B4*(1+Inputs!$B$10)</f>
        <v>375.15887769599993</v>
      </c>
      <c r="C5" s="3">
        <f>Inputs!$B$10/Inputs!$B$3</f>
        <v>0.95</v>
      </c>
      <c r="D5" s="2">
        <f>B5*(1-C5)</f>
        <v>18.757943884800014</v>
      </c>
      <c r="E5" s="3">
        <f>1/(1+Inputs!$B$4)^A5</f>
        <v>0.8573388203017832</v>
      </c>
      <c r="F5" s="2">
        <f>D5*E5</f>
        <v>16.081913481481493</v>
      </c>
    </row>
    <row r="6">
      <c r="A6" s="4">
        <v>3.0</v>
      </c>
      <c r="B6" s="2">
        <f>B5*(1+Inputs!$B$10)</f>
        <v>400.3695542771711</v>
      </c>
      <c r="C6" s="3">
        <f>Inputs!$B$10/Inputs!$B$3</f>
        <v>0.95</v>
      </c>
      <c r="D6" s="2">
        <f>B6*(1-C6)</f>
        <v>20.018477713858573</v>
      </c>
      <c r="E6" s="3">
        <f>1/(1+Inputs!$B$4)^A6</f>
        <v>0.7938322410201696</v>
      </c>
      <c r="F6" s="2">
        <f>D6*E6</f>
        <v>15.891313025404672</v>
      </c>
    </row>
    <row r="7">
      <c r="A7" s="4">
        <v>4.0</v>
      </c>
      <c r="B7" s="2">
        <f>B6*(1+Inputs!$B$10)</f>
        <v>427.274388324597</v>
      </c>
      <c r="C7" s="3">
        <f>Inputs!$B$10/Inputs!$B$3</f>
        <v>0.95</v>
      </c>
      <c r="D7" s="2">
        <f>B7*(1-C7)</f>
        <v>21.36371941622987</v>
      </c>
      <c r="E7" s="3">
        <f>1/(1+Inputs!$B$4)^A7</f>
        <v>0.7350298527964533</v>
      </c>
      <c r="F7" s="2">
        <f>D7*E7</f>
        <v>15.702971537696172</v>
      </c>
    </row>
    <row r="8">
      <c r="A8" s="4">
        <v>5.0</v>
      </c>
      <c r="B8" s="2">
        <f>B7*(1+Inputs!$B$10)</f>
        <v>455.9872272200099</v>
      </c>
      <c r="C8" s="3">
        <f>Inputs!$B$10/Inputs!$B$3</f>
        <v>0.95</v>
      </c>
      <c r="D8" s="2">
        <f>B8*(1-C8)</f>
        <v>22.799361361000514</v>
      </c>
      <c r="E8" s="3">
        <f>1/(1+Inputs!$B$4)^A8</f>
        <v>0.6805831970337529</v>
      </c>
      <c r="F8" s="2">
        <f>D8*E8</f>
        <v>15.516862245397546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326.0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0.0672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420.0</v>
      </c>
      <c r="C4" s="3">
        <v>0.0672</v>
      </c>
      <c r="D4" s="3">
        <v>0.25</v>
      </c>
      <c r="E4" s="3">
        <v>0.2883</v>
      </c>
    </row>
    <row r="5">
      <c r="A5" t="inlineStr">
        <is>
          <t xml:space="preserve">Base</t>
        </is>
      </c>
      <c r="B5" s="2">
        <v>320.0</v>
      </c>
      <c r="C5" s="3">
        <v>0.0672</v>
      </c>
      <c r="D5" s="3">
        <v>0.5</v>
      </c>
      <c r="E5" s="3">
        <v>-0.0184</v>
      </c>
    </row>
    <row r="6">
      <c r="A6" t="inlineStr">
        <is>
          <t xml:space="preserve">Bear</t>
        </is>
      </c>
      <c r="B6" s="2">
        <v>230.0</v>
      </c>
      <c r="C6" s="3">
        <v>0.0672</v>
      </c>
      <c r="D6" s="3">
        <v>0.25</v>
      </c>
      <c r="E6" s="3">
        <v>-0.2945</v>
      </c>
    </row>
    <row r="7">
      <c r="A7" t="inlineStr" s="1">
        <is>
          <t xml:space="preserve">E[r] (probability-weighted)</t>
        </is>
      </c>
      <c r="E7" s="3">
        <v>-0.0107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-311.2265</v>
      </c>
      <c r="C4" s="4">
        <v>-308.8912</v>
      </c>
      <c r="D4" s="4">
        <v>-307.5823</v>
      </c>
      <c r="E4" s="4">
        <v>-306.0655</v>
      </c>
      <c r="F4" s="4">
        <v>-305.4004</v>
      </c>
      <c r="G4" s="4">
        <v>-305.2208</v>
      </c>
    </row>
    <row r="5">
      <c r="A5" t="inlineStr" s="1">
        <is>
          <t xml:space="preserve">7.25%</t>
        </is>
      </c>
      <c r="B5" s="4">
        <v>-325.7534</v>
      </c>
      <c r="C5" s="4">
        <v>-325.4654</v>
      </c>
      <c r="D5" s="4">
        <v>-325.6467</v>
      </c>
      <c r="E5" s="4">
        <v>-326.5668</v>
      </c>
      <c r="F5" s="4">
        <v>-327.6686</v>
      </c>
      <c r="G5" s="4">
        <v>-332.4454</v>
      </c>
    </row>
    <row r="6">
      <c r="A6" t="inlineStr" s="1">
        <is>
          <t xml:space="preserve">8.00%</t>
        </is>
      </c>
      <c r="B6" s="4">
        <v>-336.3651</v>
      </c>
      <c r="C6" s="4">
        <v>-337.509</v>
      </c>
      <c r="D6" s="4">
        <v>-338.7291</v>
      </c>
      <c r="E6" s="4">
        <v>-341.342</v>
      </c>
      <c r="F6" s="4">
        <v>-343.6669</v>
      </c>
      <c r="G6" s="4">
        <v>-351.8591</v>
      </c>
    </row>
    <row r="7">
      <c r="A7" t="inlineStr" s="1">
        <is>
          <t xml:space="preserve">8.75%</t>
        </is>
      </c>
      <c r="B7" s="4">
        <v>-344.4692</v>
      </c>
      <c r="C7" s="4">
        <v>-346.6534</v>
      </c>
      <c r="D7" s="4">
        <v>-348.6253</v>
      </c>
      <c r="E7" s="4">
        <v>-352.458</v>
      </c>
      <c r="F7" s="4">
        <v>-355.6609</v>
      </c>
      <c r="G7" s="4">
        <v>-366.2902</v>
      </c>
    </row>
    <row r="8">
      <c r="A8" t="inlineStr" s="1">
        <is>
          <t xml:space="preserve">9.50%</t>
        </is>
      </c>
      <c r="B8" s="4">
        <v>-350.87</v>
      </c>
      <c r="C8" s="4">
        <v>-353.831</v>
      </c>
      <c r="D8" s="4">
        <v>-356.3612</v>
      </c>
      <c r="E8" s="4">
        <v>-361.0958</v>
      </c>
      <c r="F8" s="4">
        <v>-364.9446</v>
      </c>
      <c r="G8" s="4">
        <v>-377.3544</v>
      </c>
    </row>
    <row r="9"/>
    <row r="10">
      <c r="A10" t="inlineStr">
        <is>
          <t xml:space="preserve">Bold cells ≥ current price (326.0). The conclusion is dominated by WACC and growth.</t>
        </is>
      </c>
    </row>
  </sheetData>
</worksheet>
</file>