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Equinor (EQNR.OL)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0.0735</v>
      </c>
    </row>
    <row r="6">
      <c r="A6" t="inlineStr">
        <is>
          <t xml:space="preserve">No-growth value / share</t>
        </is>
      </c>
      <c r="B6" s="2">
        <v>-15.7975</v>
      </c>
    </row>
    <row r="7">
      <c r="A7" t="inlineStr">
        <is>
          <t xml:space="preserve">ROIC</t>
        </is>
      </c>
      <c r="B7" s="3">
        <v>0.0774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-0.26</v>
      </c>
    </row>
    <row r="10">
      <c r="A10" t="inlineStr">
        <is>
          <t xml:space="preserve">Economic Profit / EVA</t>
        </is>
      </c>
      <c r="B10" s="2">
        <v>-202.184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5922.0</v>
      </c>
    </row>
    <row r="3">
      <c r="A3" t="inlineStr">
        <is>
          <t xml:space="preserve">ROIC</t>
        </is>
      </c>
      <c r="B3" s="6">
        <v>0.0774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113926.5</v>
      </c>
    </row>
    <row r="8">
      <c r="A8" t="inlineStr">
        <is>
          <t xml:space="preserve">Shares (m)</t>
        </is>
      </c>
      <c r="B8" s="5">
        <v>2496.0</v>
      </c>
    </row>
    <row r="9">
      <c r="A9" t="inlineStr">
        <is>
          <t xml:space="preserve">Share price</t>
        </is>
      </c>
      <c r="B9" s="5">
        <v>348.8</v>
      </c>
    </row>
    <row r="10">
      <c r="A10" t="inlineStr">
        <is>
          <t xml:space="preserve">Stage-1 growth g (engine driver)</t>
        </is>
      </c>
      <c r="B10" s="6">
        <v>0.0735</v>
      </c>
    </row>
    <row r="11"/>
    <row r="12">
      <c r="A12" t="inlineStr">
        <is>
          <t xml:space="preserve">Invested Capital  = NOPAT / ROIC</t>
        </is>
      </c>
      <c r="B12" s="2">
        <f>B2/B3</f>
        <v>76552.3</v>
      </c>
    </row>
    <row r="13">
      <c r="A13" t="inlineStr">
        <is>
          <t xml:space="preserve">Market cap  = price × shares</t>
        </is>
      </c>
      <c r="B13" s="4">
        <f>B9*B8</f>
        <v>870604.8</v>
      </c>
    </row>
    <row r="14">
      <c r="A14" t="inlineStr">
        <is>
          <t xml:space="preserve">Enterprise value  = mcap + net debt</t>
        </is>
      </c>
      <c r="B14" s="4">
        <f>B13+B7</f>
        <v>984531.3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5922.0</v>
      </c>
    </row>
    <row r="4">
      <c r="A4" t="inlineStr">
        <is>
          <t xml:space="preserve">Invested Capital</t>
        </is>
      </c>
      <c r="B4" s="2">
        <f>Inputs!B12</f>
        <v>76552.3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6124.184</v>
      </c>
    </row>
    <row r="7">
      <c r="A7" t="inlineStr">
        <is>
          <t xml:space="preserve">Economic Profit (EVA)  = NOPAT − charge</t>
        </is>
      </c>
      <c r="B7" s="2">
        <f>Inputs!B2-Inputs!B12*Inputs!B4</f>
        <v>-202.1840000000002</v>
      </c>
    </row>
    <row r="8">
      <c r="A8" t="inlineStr">
        <is>
          <t xml:space="preserve">ROIC</t>
        </is>
      </c>
      <c r="B8" s="3">
        <f>Inputs!B3</f>
        <v>0.0774</v>
      </c>
    </row>
    <row r="9">
      <c r="A9" t="inlineStr">
        <is>
          <t xml:space="preserve">ROIC − WACC spread</t>
        </is>
      </c>
      <c r="B9" s="3">
        <f>Inputs!B3-Inputs!B4</f>
        <v>-0.002600000000000005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6357.267</v>
      </c>
      <c r="C4" s="3">
        <f>Inputs!$B$10/Inputs!$B$3</f>
        <v>0.9496124031007752</v>
      </c>
      <c r="D4" s="2">
        <f>B4*(1-C4)</f>
        <v>320.32740697674404</v>
      </c>
      <c r="E4" s="3">
        <f>1/(1+Inputs!$B$4)^A4</f>
        <v>0.9259259259259258</v>
      </c>
      <c r="F4" s="2">
        <f>D4*E4</f>
        <v>296.5994509043926</v>
      </c>
    </row>
    <row r="5">
      <c r="A5" s="4">
        <v>2.0</v>
      </c>
      <c r="B5" s="2">
        <f>B4*(1+Inputs!$B$10)</f>
        <v>6824.526124499999</v>
      </c>
      <c r="C5" s="3">
        <f>Inputs!$B$10/Inputs!$B$3</f>
        <v>0.9496124031007752</v>
      </c>
      <c r="D5" s="2">
        <f>B5*(1-C5)</f>
        <v>343.8714713895347</v>
      </c>
      <c r="E5" s="3">
        <f>1/(1+Inputs!$B$4)^A5</f>
        <v>0.8573388203017832</v>
      </c>
      <c r="F5" s="2">
        <f>D5*E5</f>
        <v>294.81436161654204</v>
      </c>
    </row>
    <row r="6">
      <c r="A6" s="4">
        <v>3.0</v>
      </c>
      <c r="B6" s="2">
        <f>B5*(1+Inputs!$B$10)</f>
        <v>7326.128794650748</v>
      </c>
      <c r="C6" s="3">
        <f>Inputs!$B$10/Inputs!$B$3</f>
        <v>0.9496124031007752</v>
      </c>
      <c r="D6" s="2">
        <f>B6*(1-C6)</f>
        <v>369.14602453666544</v>
      </c>
      <c r="E6" s="3">
        <f>1/(1+Inputs!$B$4)^A6</f>
        <v>0.7938322410201696</v>
      </c>
      <c r="F6" s="2">
        <f>D6*E6</f>
        <v>293.0400159216276</v>
      </c>
    </row>
    <row r="7">
      <c r="A7" s="4">
        <v>4.0</v>
      </c>
      <c r="B7" s="2">
        <f>B6*(1+Inputs!$B$10)</f>
        <v>7864.599261057578</v>
      </c>
      <c r="C7" s="3">
        <f>Inputs!$B$10/Inputs!$B$3</f>
        <v>0.9496124031007752</v>
      </c>
      <c r="D7" s="2">
        <f>B7*(1-C7)</f>
        <v>396.2782573401103</v>
      </c>
      <c r="E7" s="3">
        <f>1/(1+Inputs!$B$4)^A7</f>
        <v>0.7350298527964533</v>
      </c>
      <c r="F7" s="2">
        <f>D7*E7</f>
        <v>291.2763491591363</v>
      </c>
    </row>
    <row r="8">
      <c r="A8" s="4">
        <v>5.0</v>
      </c>
      <c r="B8" s="2">
        <f>B7*(1+Inputs!$B$10)</f>
        <v>8442.647306745308</v>
      </c>
      <c r="C8" s="3">
        <f>Inputs!$B$10/Inputs!$B$3</f>
        <v>0.9496124031007752</v>
      </c>
      <c r="D8" s="2">
        <f>B8*(1-C8)</f>
        <v>425.40470925460835</v>
      </c>
      <c r="E8" s="3">
        <f>1/(1+Inputs!$B$4)^A8</f>
        <v>0.6805831970337529</v>
      </c>
      <c r="F8" s="2">
        <f>D8*E8</f>
        <v>289.52329705771547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348.8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0.0735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410.0</v>
      </c>
      <c r="C4" s="3">
        <v>0.0735</v>
      </c>
      <c r="D4" s="3">
        <v>0.25</v>
      </c>
      <c r="E4" s="3">
        <v>0.1755</v>
      </c>
    </row>
    <row r="5">
      <c r="A5" t="inlineStr">
        <is>
          <t xml:space="preserve">Base</t>
        </is>
      </c>
      <c r="B5" s="2">
        <v>330.0</v>
      </c>
      <c r="C5" s="3">
        <v>0.0735</v>
      </c>
      <c r="D5" s="3">
        <v>0.45</v>
      </c>
      <c r="E5" s="3">
        <v>-0.0539</v>
      </c>
    </row>
    <row r="6">
      <c r="A6" t="inlineStr">
        <is>
          <t xml:space="preserve">Bear</t>
        </is>
      </c>
      <c r="B6" s="2">
        <v>240.0</v>
      </c>
      <c r="C6" s="3">
        <v>0.0735</v>
      </c>
      <c r="D6" s="3">
        <v>0.3</v>
      </c>
      <c r="E6" s="3">
        <v>-0.3119</v>
      </c>
    </row>
    <row r="7">
      <c r="A7" t="inlineStr" s="1">
        <is>
          <t xml:space="preserve">E[r] (probability-weighted)</t>
        </is>
      </c>
      <c r="E7" s="3">
        <v>-0.074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-5.7418</v>
      </c>
      <c r="C4" s="4">
        <v>-4.2373</v>
      </c>
      <c r="D4" s="4">
        <v>-3.2761</v>
      </c>
      <c r="E4" s="4">
        <v>-1.9176</v>
      </c>
      <c r="F4" s="4">
        <v>-1.0813</v>
      </c>
      <c r="G4" s="4">
        <v>0.6891</v>
      </c>
    </row>
    <row r="5">
      <c r="A5" t="inlineStr" s="1">
        <is>
          <t xml:space="preserve">7.25%</t>
        </is>
      </c>
      <c r="B5" s="4">
        <v>-11.554</v>
      </c>
      <c r="C5" s="4">
        <v>-10.8813</v>
      </c>
      <c r="D5" s="4">
        <v>-10.5263</v>
      </c>
      <c r="E5" s="4">
        <v>-10.1603</v>
      </c>
      <c r="F5" s="4">
        <v>-10.0444</v>
      </c>
      <c r="G5" s="4">
        <v>-10.2985</v>
      </c>
    </row>
    <row r="6">
      <c r="A6" t="inlineStr" s="1">
        <is>
          <t xml:space="preserve">8.00%</t>
        </is>
      </c>
      <c r="B6" s="4">
        <v>-15.7975</v>
      </c>
      <c r="C6" s="4">
        <v>-15.7096</v>
      </c>
      <c r="D6" s="4">
        <v>-15.7796</v>
      </c>
      <c r="E6" s="4">
        <v>-16.1074</v>
      </c>
      <c r="F6" s="4">
        <v>-16.4937</v>
      </c>
      <c r="G6" s="4">
        <v>-18.1533</v>
      </c>
    </row>
    <row r="7">
      <c r="A7" t="inlineStr" s="1">
        <is>
          <t xml:space="preserve">8.75%</t>
        </is>
      </c>
      <c r="B7" s="4">
        <v>-19.0363</v>
      </c>
      <c r="C7" s="4">
        <v>-19.376</v>
      </c>
      <c r="D7" s="4">
        <v>-19.7557</v>
      </c>
      <c r="E7" s="4">
        <v>-20.5873</v>
      </c>
      <c r="F7" s="4">
        <v>-21.3371</v>
      </c>
      <c r="G7" s="4">
        <v>-24.0091</v>
      </c>
    </row>
    <row r="8">
      <c r="A8" t="inlineStr" s="1">
        <is>
          <t xml:space="preserve">9.50%</t>
        </is>
      </c>
      <c r="B8" s="4">
        <v>-21.5929</v>
      </c>
      <c r="C8" s="4">
        <v>-22.2542</v>
      </c>
      <c r="D8" s="4">
        <v>-22.8658</v>
      </c>
      <c r="E8" s="4">
        <v>-24.0733</v>
      </c>
      <c r="F8" s="4">
        <v>-25.0932</v>
      </c>
      <c r="G8" s="4">
        <v>-28.5133</v>
      </c>
    </row>
    <row r="9"/>
    <row r="10">
      <c r="A10" t="inlineStr">
        <is>
          <t xml:space="preserve">Bold cells ≥ current price (348.8). The conclusion is dominated by WACC and growth.</t>
        </is>
      </c>
    </row>
  </sheetData>
</worksheet>
</file>