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Appear (APR.OL)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34488.5845</v>
      </c>
    </row>
    <row r="7">
      <c r="A7" t="inlineStr">
        <is>
          <t xml:space="preserve">ROIC</t>
        </is>
      </c>
      <c r="B7" s="3">
        <v>1.077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99.7</v>
      </c>
    </row>
    <row r="10">
      <c r="A10" t="inlineStr">
        <is>
          <t xml:space="preserve">Economic Profit / EVA</t>
        </is>
      </c>
      <c r="B10" s="2">
        <v>76172.04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82283</v>
      </c>
    </row>
    <row r="3">
      <c r="A3" t="inlineStr">
        <is>
          <t xml:space="preserve">ROIC</t>
        </is>
      </c>
      <c r="B3" s="6">
        <v>1.077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-414.9</v>
      </c>
    </row>
    <row r="8">
      <c r="A8" t="inlineStr">
        <is>
          <t xml:space="preserve">Shares (m)</t>
        </is>
      </c>
      <c r="B8" s="5">
        <v>39.096</v>
      </c>
    </row>
    <row r="9">
      <c r="A9" t="inlineStr">
        <is>
          <t xml:space="preserve">Share price</t>
        </is>
      </c>
      <c r="B9" s="5">
        <v>41.9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76387</v>
      </c>
    </row>
    <row r="13">
      <c r="A13" t="inlineStr">
        <is>
          <t xml:space="preserve">Market cap  = price × shares</t>
        </is>
      </c>
      <c r="B13" s="4">
        <f>B9*B8</f>
        <v>1638.1223999999997</v>
      </c>
    </row>
    <row r="14">
      <c r="A14" t="inlineStr">
        <is>
          <t xml:space="preserve">Enterprise value  = mcap + net debt</t>
        </is>
      </c>
      <c r="B14" s="4">
        <f>B13+B7</f>
        <v>1223.2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82283</v>
      </c>
    </row>
    <row r="4">
      <c r="A4" t="inlineStr">
        <is>
          <t xml:space="preserve">Invested Capital</t>
        </is>
      </c>
      <c r="B4" s="2">
        <f>Inputs!B12</f>
        <v>76387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6110.96</v>
      </c>
    </row>
    <row r="7">
      <c r="A7" t="inlineStr">
        <is>
          <t xml:space="preserve">Economic Profit (EVA)  = NOPAT − charge</t>
        </is>
      </c>
      <c r="B7" s="2">
        <f>Inputs!B2-Inputs!B12*Inputs!B4</f>
        <v>76172.04</v>
      </c>
    </row>
    <row r="8">
      <c r="A8" t="inlineStr">
        <is>
          <t xml:space="preserve">ROIC</t>
        </is>
      </c>
      <c r="B8" s="3">
        <f>Inputs!B3</f>
        <v>1.077</v>
      </c>
    </row>
    <row r="9">
      <c r="A9" t="inlineStr">
        <is>
          <t xml:space="preserve">ROIC − WACC spread</t>
        </is>
      </c>
      <c r="B9" s="3">
        <f>Inputs!B3-Inputs!B4</f>
        <v>0.997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41141.5</v>
      </c>
      <c r="C4" s="3">
        <f>Inputs!$B$10/Inputs!$B$3</f>
        <v>0.0</v>
      </c>
      <c r="D4" s="2">
        <f>B4*(1-C4)</f>
        <v>41141.5</v>
      </c>
      <c r="E4" s="3">
        <f>1/(1+Inputs!$B$4)^A4</f>
        <v>0.9259259259259258</v>
      </c>
      <c r="F4" s="2">
        <f>D4*E4</f>
        <v>38093.981481481474</v>
      </c>
    </row>
    <row r="5">
      <c r="A5" s="4">
        <v>2.0</v>
      </c>
      <c r="B5" s="2">
        <f>B4*(1+Inputs!$B$10)</f>
        <v>20570.75</v>
      </c>
      <c r="C5" s="3">
        <f>Inputs!$B$10/Inputs!$B$3</f>
        <v>0.0</v>
      </c>
      <c r="D5" s="2">
        <f>B5*(1-C5)</f>
        <v>20570.75</v>
      </c>
      <c r="E5" s="3">
        <f>1/(1+Inputs!$B$4)^A5</f>
        <v>0.8573388203017832</v>
      </c>
      <c r="F5" s="2">
        <f>D5*E5</f>
        <v>17636.102537722905</v>
      </c>
    </row>
    <row r="6">
      <c r="A6" s="4">
        <v>3.0</v>
      </c>
      <c r="B6" s="2">
        <f>B5*(1+Inputs!$B$10)</f>
        <v>10285.375</v>
      </c>
      <c r="C6" s="3">
        <f>Inputs!$B$10/Inputs!$B$3</f>
        <v>0.0</v>
      </c>
      <c r="D6" s="2">
        <f>B6*(1-C6)</f>
        <v>10285.375</v>
      </c>
      <c r="E6" s="3">
        <f>1/(1+Inputs!$B$4)^A6</f>
        <v>0.7938322410201696</v>
      </c>
      <c r="F6" s="2">
        <f>D6*E6</f>
        <v>8164.8622859828265</v>
      </c>
    </row>
    <row r="7">
      <c r="A7" s="4">
        <v>4.0</v>
      </c>
      <c r="B7" s="2">
        <f>B6*(1+Inputs!$B$10)</f>
        <v>5142.6875</v>
      </c>
      <c r="C7" s="3">
        <f>Inputs!$B$10/Inputs!$B$3</f>
        <v>0.0</v>
      </c>
      <c r="D7" s="2">
        <f>B7*(1-C7)</f>
        <v>5142.6875</v>
      </c>
      <c r="E7" s="3">
        <f>1/(1+Inputs!$B$4)^A7</f>
        <v>0.7350298527964533</v>
      </c>
      <c r="F7" s="2">
        <f>D7*E7</f>
        <v>3780.0288361031603</v>
      </c>
    </row>
    <row r="8">
      <c r="A8" s="4">
        <v>5.0</v>
      </c>
      <c r="B8" s="2">
        <f>B7*(1+Inputs!$B$10)</f>
        <v>2571.34375</v>
      </c>
      <c r="C8" s="3">
        <f>Inputs!$B$10/Inputs!$B$3</f>
        <v>0.0</v>
      </c>
      <c r="D8" s="2">
        <f>B8*(1-C8)</f>
        <v>2571.34375</v>
      </c>
      <c r="E8" s="3">
        <f>1/(1+Inputs!$B$4)^A8</f>
        <v>0.6805831970337529</v>
      </c>
      <c r="F8" s="2">
        <f>D8*E8</f>
        <v>1750.013350047759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41.9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66.0</v>
      </c>
      <c r="C4" s="3">
        <v>-0.5</v>
      </c>
      <c r="D4" s="3">
        <v>0.3</v>
      </c>
      <c r="E4" s="3">
        <v>0.5752</v>
      </c>
    </row>
    <row r="5">
      <c r="A5" t="inlineStr">
        <is>
          <t xml:space="preserve">Base</t>
        </is>
      </c>
      <c r="B5" s="2">
        <v>50.0</v>
      </c>
      <c r="C5" s="3">
        <v>-0.5</v>
      </c>
      <c r="D5" s="3">
        <v>0.4</v>
      </c>
      <c r="E5" s="3">
        <v>0.1933</v>
      </c>
    </row>
    <row r="6">
      <c r="A6" t="inlineStr">
        <is>
          <t xml:space="preserve">Bear</t>
        </is>
      </c>
      <c r="B6" s="2">
        <v>31.0</v>
      </c>
      <c r="C6" s="3">
        <v>-0.5</v>
      </c>
      <c r="D6" s="3">
        <v>0.3</v>
      </c>
      <c r="E6" s="3">
        <v>-0.2601</v>
      </c>
    </row>
    <row r="7">
      <c r="A7" t="inlineStr" s="1">
        <is>
          <t xml:space="preserve">E[r] (probability-weighted)</t>
        </is>
      </c>
      <c r="E7" s="3">
        <v>0.1718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47206.5836</v>
      </c>
      <c r="C4" s="4">
        <v>53849.0206</v>
      </c>
      <c r="D4" s="4">
        <v>58701.8718</v>
      </c>
      <c r="E4" s="4">
        <v>66666.8859</v>
      </c>
      <c r="F4" s="4">
        <v>72463.8911</v>
      </c>
      <c r="G4" s="4">
        <v>88818.1541</v>
      </c>
    </row>
    <row r="5">
      <c r="A5" t="inlineStr" s="1">
        <is>
          <t xml:space="preserve">7.25%</t>
        </is>
      </c>
      <c r="B5" s="4">
        <v>39844.9407</v>
      </c>
      <c r="C5" s="4">
        <v>45328.5296</v>
      </c>
      <c r="D5" s="4">
        <v>49330.6648</v>
      </c>
      <c r="E5" s="4">
        <v>55893.0717</v>
      </c>
      <c r="F5" s="4">
        <v>60664.9588</v>
      </c>
      <c r="G5" s="4">
        <v>74111.1963</v>
      </c>
    </row>
    <row r="6">
      <c r="A6" t="inlineStr" s="1">
        <is>
          <t xml:space="preserve">8.00%</t>
        </is>
      </c>
      <c r="B6" s="4">
        <v>34488.5834</v>
      </c>
      <c r="C6" s="4">
        <v>39132.3465</v>
      </c>
      <c r="D6" s="4">
        <v>42518.1094</v>
      </c>
      <c r="E6" s="4">
        <v>48064.5128</v>
      </c>
      <c r="F6" s="4">
        <v>52093.9977</v>
      </c>
      <c r="G6" s="4">
        <v>63434.819</v>
      </c>
    </row>
    <row r="7">
      <c r="A7" t="inlineStr" s="1">
        <is>
          <t xml:space="preserve">8.75%</t>
        </is>
      </c>
      <c r="B7" s="4">
        <v>30415.6951</v>
      </c>
      <c r="C7" s="4">
        <v>34423.7012</v>
      </c>
      <c r="D7" s="4">
        <v>37342.988</v>
      </c>
      <c r="E7" s="4">
        <v>42120.6666</v>
      </c>
      <c r="F7" s="4">
        <v>45588.572</v>
      </c>
      <c r="G7" s="4">
        <v>55337.2934</v>
      </c>
    </row>
    <row r="8">
      <c r="A8" t="inlineStr" s="1">
        <is>
          <t xml:space="preserve">9.50%</t>
        </is>
      </c>
      <c r="B8" s="4">
        <v>27213.8052</v>
      </c>
      <c r="C8" s="4">
        <v>30724.4402</v>
      </c>
      <c r="D8" s="4">
        <v>33278.8953</v>
      </c>
      <c r="E8" s="4">
        <v>37455.5195</v>
      </c>
      <c r="F8" s="4">
        <v>40484.4488</v>
      </c>
      <c r="G8" s="4">
        <v>48989.092</v>
      </c>
    </row>
    <row r="9"/>
    <row r="10">
      <c r="A10" t="inlineStr">
        <is>
          <t xml:space="preserve">Bold cells ≥ current price (41.9). The conclusion is dominated by WACC and growth.</t>
        </is>
      </c>
    </row>
  </sheetData>
</worksheet>
</file>