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Orion B (ORNBV.HE)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0.0361</v>
      </c>
    </row>
    <row r="6">
      <c r="A6" t="inlineStr">
        <is>
          <t xml:space="preserve">No-growth value / share</t>
        </is>
      </c>
      <c r="B6" s="2">
        <v>67.2641</v>
      </c>
    </row>
    <row r="7">
      <c r="A7" t="inlineStr">
        <is>
          <t xml:space="preserve">ROIC</t>
        </is>
      </c>
      <c r="B7" s="3">
        <v>0.4575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37.75</v>
      </c>
    </row>
    <row r="10">
      <c r="A10" t="inlineStr">
        <is>
          <t xml:space="preserve">Economic Profit / EVA</t>
        </is>
      </c>
      <c r="B10" s="2">
        <v>489.052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592.7</v>
      </c>
    </row>
    <row r="3">
      <c r="A3" t="inlineStr">
        <is>
          <t xml:space="preserve">ROIC</t>
        </is>
      </c>
      <c r="B3" s="6">
        <v>0.4575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2.5</v>
      </c>
    </row>
    <row r="8">
      <c r="A8" t="inlineStr">
        <is>
          <t xml:space="preserve">Shares (m)</t>
        </is>
      </c>
      <c r="B8" s="5">
        <v>140.8002</v>
      </c>
    </row>
    <row r="9">
      <c r="A9" t="inlineStr">
        <is>
          <t xml:space="preserve">Share price</t>
        </is>
      </c>
      <c r="B9" s="5">
        <v>77.4</v>
      </c>
    </row>
    <row r="10">
      <c r="A10" t="inlineStr">
        <is>
          <t xml:space="preserve">Stage-1 growth g (engine driver)</t>
        </is>
      </c>
      <c r="B10" s="6">
        <v>0.0361</v>
      </c>
    </row>
    <row r="11"/>
    <row r="12">
      <c r="A12" t="inlineStr">
        <is>
          <t xml:space="preserve">Invested Capital  = NOPAT / ROIC</t>
        </is>
      </c>
      <c r="B12" s="2">
        <f>B2/B3</f>
        <v>1295.6</v>
      </c>
    </row>
    <row r="13">
      <c r="A13" t="inlineStr">
        <is>
          <t xml:space="preserve">Market cap  = price × shares</t>
        </is>
      </c>
      <c r="B13" s="4">
        <f>B9*B8</f>
        <v>10897.93548</v>
      </c>
    </row>
    <row r="14">
      <c r="A14" t="inlineStr">
        <is>
          <t xml:space="preserve">Enterprise value  = mcap + net debt</t>
        </is>
      </c>
      <c r="B14" s="4">
        <f>B13+B7</f>
        <v>10900.4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592.7</v>
      </c>
    </row>
    <row r="4">
      <c r="A4" t="inlineStr">
        <is>
          <t xml:space="preserve">Invested Capital</t>
        </is>
      </c>
      <c r="B4" s="2">
        <f>Inputs!B12</f>
        <v>1295.6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103.648</v>
      </c>
    </row>
    <row r="7">
      <c r="A7" t="inlineStr">
        <is>
          <t xml:space="preserve">Economic Profit (EVA)  = NOPAT − charge</t>
        </is>
      </c>
      <c r="B7" s="2">
        <f>Inputs!B2-Inputs!B12*Inputs!B4</f>
        <v>489.052</v>
      </c>
    </row>
    <row r="8">
      <c r="A8" t="inlineStr">
        <is>
          <t xml:space="preserve">ROIC</t>
        </is>
      </c>
      <c r="B8" s="3">
        <f>Inputs!B3</f>
        <v>0.4575</v>
      </c>
    </row>
    <row r="9">
      <c r="A9" t="inlineStr">
        <is>
          <t xml:space="preserve">ROIC − WACC spread</t>
        </is>
      </c>
      <c r="B9" s="3">
        <f>Inputs!B3-Inputs!B4</f>
        <v>0.3775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614.0964700000001</v>
      </c>
      <c r="C4" s="3">
        <f>Inputs!$B$10/Inputs!$B$3</f>
        <v>0.0789071038251366</v>
      </c>
      <c r="D4" s="2">
        <f>B4*(1-C4)</f>
        <v>565.6398960830602</v>
      </c>
      <c r="E4" s="3">
        <f>1/(1+Inputs!$B$4)^A4</f>
        <v>0.9259259259259258</v>
      </c>
      <c r="F4" s="2">
        <f>D4*E4</f>
        <v>523.740644521352</v>
      </c>
    </row>
    <row r="5">
      <c r="A5" s="4">
        <v>2.0</v>
      </c>
      <c r="B5" s="2">
        <f>B4*(1+Inputs!$B$10)</f>
        <v>636.265352567</v>
      </c>
      <c r="C5" s="3">
        <f>Inputs!$B$10/Inputs!$B$3</f>
        <v>0.0789071038251366</v>
      </c>
      <c r="D5" s="2">
        <f>B5*(1-C5)</f>
        <v>586.0594963316587</v>
      </c>
      <c r="E5" s="3">
        <f>1/(1+Inputs!$B$4)^A5</f>
        <v>0.8573388203017832</v>
      </c>
      <c r="F5" s="2">
        <f>D5*E5</f>
        <v>502.4515572116415</v>
      </c>
    </row>
    <row r="6">
      <c r="A6" s="4">
        <v>3.0</v>
      </c>
      <c r="B6" s="2">
        <f>B5*(1+Inputs!$B$10)</f>
        <v>659.2345317946688</v>
      </c>
      <c r="C6" s="3">
        <f>Inputs!$B$10/Inputs!$B$3</f>
        <v>0.0789071038251366</v>
      </c>
      <c r="D6" s="2">
        <f>B6*(1-C6)</f>
        <v>607.2162441492316</v>
      </c>
      <c r="E6" s="3">
        <f>1/(1+Inputs!$B$4)^A6</f>
        <v>0.7938322410201696</v>
      </c>
      <c r="F6" s="2">
        <f>D6*E6</f>
        <v>482.0278318768349</v>
      </c>
    </row>
    <row r="7">
      <c r="A7" s="4">
        <v>4.0</v>
      </c>
      <c r="B7" s="2">
        <f>B6*(1+Inputs!$B$10)</f>
        <v>683.0328983924563</v>
      </c>
      <c r="C7" s="3">
        <f>Inputs!$B$10/Inputs!$B$3</f>
        <v>0.0789071038251366</v>
      </c>
      <c r="D7" s="2">
        <f>B7*(1-C7)</f>
        <v>629.1367505630188</v>
      </c>
      <c r="E7" s="3">
        <f>1/(1+Inputs!$B$4)^A7</f>
        <v>0.7350298527964533</v>
      </c>
      <c r="F7" s="2">
        <f>D7*E7</f>
        <v>462.43429315517466</v>
      </c>
    </row>
    <row r="8">
      <c r="A8" s="4">
        <v>5.0</v>
      </c>
      <c r="B8" s="2">
        <f>B7*(1+Inputs!$B$10)</f>
        <v>707.690386024424</v>
      </c>
      <c r="C8" s="3">
        <f>Inputs!$B$10/Inputs!$B$3</f>
        <v>0.0789071038251366</v>
      </c>
      <c r="D8" s="2">
        <f>B8*(1-C8)</f>
        <v>651.8485872583439</v>
      </c>
      <c r="E8" s="3">
        <f>1/(1+Inputs!$B$4)^A8</f>
        <v>0.6805831970337529</v>
      </c>
      <c r="F8" s="2">
        <f>D8*E8</f>
        <v>443.63719549821894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77.4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0.0361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100.0</v>
      </c>
      <c r="C4" s="3">
        <v>0.1036</v>
      </c>
      <c r="D4" s="3">
        <v>0.25</v>
      </c>
      <c r="E4" s="3">
        <v>0.292</v>
      </c>
    </row>
    <row r="5">
      <c r="A5" t="inlineStr">
        <is>
          <t xml:space="preserve">Base</t>
        </is>
      </c>
      <c r="B5" s="2">
        <v>82.0</v>
      </c>
      <c r="C5" s="3">
        <v>0.0511</v>
      </c>
      <c r="D5" s="3">
        <v>0.45</v>
      </c>
      <c r="E5" s="3">
        <v>0.0594</v>
      </c>
    </row>
    <row r="6">
      <c r="A6" t="inlineStr">
        <is>
          <t xml:space="preserve">Bear</t>
        </is>
      </c>
      <c r="B6" s="2">
        <v>56.0</v>
      </c>
      <c r="C6" s="3">
        <v>-0.0464</v>
      </c>
      <c r="D6" s="3">
        <v>0.3</v>
      </c>
      <c r="E6" s="3">
        <v>-0.2765</v>
      </c>
    </row>
    <row r="7">
      <c r="A7" t="inlineStr" s="1">
        <is>
          <t xml:space="preserve">E[r] (probability-weighted)</t>
        </is>
      </c>
      <c r="E7" s="3">
        <v>0.0168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91.9047</v>
      </c>
      <c r="C4" s="4">
        <v>104.0772</v>
      </c>
      <c r="D4" s="4">
        <v>112.9445</v>
      </c>
      <c r="E4" s="4">
        <v>127.4578</v>
      </c>
      <c r="F4" s="4">
        <v>137.9923</v>
      </c>
      <c r="G4" s="4">
        <v>167.6024</v>
      </c>
    </row>
    <row r="5">
      <c r="A5" t="inlineStr" s="1">
        <is>
          <t xml:space="preserve">7.25%</t>
        </is>
      </c>
      <c r="B5" s="4">
        <v>77.6432</v>
      </c>
      <c r="C5" s="4">
        <v>87.5861</v>
      </c>
      <c r="D5" s="4">
        <v>94.8176</v>
      </c>
      <c r="E5" s="4">
        <v>106.635</v>
      </c>
      <c r="F5" s="4">
        <v>115.2002</v>
      </c>
      <c r="G5" s="4">
        <v>139.227</v>
      </c>
    </row>
    <row r="6">
      <c r="A6" t="inlineStr" s="1">
        <is>
          <t xml:space="preserve">8.00%</t>
        </is>
      </c>
      <c r="B6" s="4">
        <v>67.2638</v>
      </c>
      <c r="C6" s="4">
        <v>75.5943</v>
      </c>
      <c r="D6" s="4">
        <v>81.6432</v>
      </c>
      <c r="E6" s="4">
        <v>91.5124</v>
      </c>
      <c r="F6" s="4">
        <v>98.655</v>
      </c>
      <c r="G6" s="4">
        <v>118.6508</v>
      </c>
    </row>
    <row r="7">
      <c r="A7" t="inlineStr" s="1">
        <is>
          <t xml:space="preserve">8.75%</t>
        </is>
      </c>
      <c r="B7" s="4">
        <v>59.3691</v>
      </c>
      <c r="C7" s="4">
        <v>66.4819</v>
      </c>
      <c r="D7" s="4">
        <v>71.638</v>
      </c>
      <c r="E7" s="4">
        <v>80.0372</v>
      </c>
      <c r="F7" s="4">
        <v>86.1067</v>
      </c>
      <c r="G7" s="4">
        <v>103.0637</v>
      </c>
    </row>
    <row r="8">
      <c r="A8" t="inlineStr" s="1">
        <is>
          <t xml:space="preserve">9.50%</t>
        </is>
      </c>
      <c r="B8" s="4">
        <v>53.1609</v>
      </c>
      <c r="C8" s="4">
        <v>59.3233</v>
      </c>
      <c r="D8" s="4">
        <v>63.783</v>
      </c>
      <c r="E8" s="4">
        <v>71.0362</v>
      </c>
      <c r="F8" s="4">
        <v>76.2695</v>
      </c>
      <c r="G8" s="4">
        <v>90.86</v>
      </c>
    </row>
    <row r="9"/>
    <row r="10">
      <c r="A10" t="inlineStr">
        <is>
          <t xml:space="preserve">Bold cells ≥ current price (77.4). The conclusion is dominated by WACC and growth.</t>
        </is>
      </c>
    </row>
  </sheetData>
</worksheet>
</file>