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Mowi (MOWI.OL)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0.0617</v>
      </c>
    </row>
    <row r="6">
      <c r="A6" t="inlineStr">
        <is>
          <t xml:space="preserve">No-growth value / share</t>
        </is>
      </c>
      <c r="B6" s="2">
        <v>-59.496</v>
      </c>
    </row>
    <row r="7">
      <c r="A7" t="inlineStr">
        <is>
          <t xml:space="preserve">ROIC</t>
        </is>
      </c>
      <c r="B7" s="3">
        <v>0.065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-1.5</v>
      </c>
    </row>
    <row r="10">
      <c r="A10" t="inlineStr">
        <is>
          <t xml:space="preserve">Economic Profit / EVA</t>
        </is>
      </c>
      <c r="B10" s="2">
        <v>-112.692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488.1</v>
      </c>
    </row>
    <row r="3">
      <c r="A3" t="inlineStr">
        <is>
          <t xml:space="preserve">ROIC</t>
        </is>
      </c>
      <c r="B3" s="6">
        <v>0.065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37130.3</v>
      </c>
    </row>
    <row r="8">
      <c r="A8" t="inlineStr">
        <is>
          <t xml:space="preserve">Shares (m)</t>
        </is>
      </c>
      <c r="B8" s="5">
        <v>527.2906</v>
      </c>
    </row>
    <row r="9">
      <c r="A9" t="inlineStr">
        <is>
          <t xml:space="preserve">Share price</t>
        </is>
      </c>
      <c r="B9" s="5">
        <v>196.8</v>
      </c>
    </row>
    <row r="10">
      <c r="A10" t="inlineStr">
        <is>
          <t xml:space="preserve">Stage-1 growth g (engine driver)</t>
        </is>
      </c>
      <c r="B10" s="6">
        <v>0.0617</v>
      </c>
    </row>
    <row r="11"/>
    <row r="12">
      <c r="A12" t="inlineStr">
        <is>
          <t xml:space="preserve">Invested Capital  = NOPAT / ROIC</t>
        </is>
      </c>
      <c r="B12" s="2">
        <f>B2/B3</f>
        <v>7509.9</v>
      </c>
    </row>
    <row r="13">
      <c r="A13" t="inlineStr">
        <is>
          <t xml:space="preserve">Market cap  = price × shares</t>
        </is>
      </c>
      <c r="B13" s="4">
        <f>B9*B8</f>
        <v>103770.79008000002</v>
      </c>
    </row>
    <row r="14">
      <c r="A14" t="inlineStr">
        <is>
          <t xml:space="preserve">Enterprise value  = mcap + net debt</t>
        </is>
      </c>
      <c r="B14" s="4">
        <f>B13+B7</f>
        <v>140901.1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488.1</v>
      </c>
    </row>
    <row r="4">
      <c r="A4" t="inlineStr">
        <is>
          <t xml:space="preserve">Invested Capital</t>
        </is>
      </c>
      <c r="B4" s="2">
        <f>Inputs!B12</f>
        <v>7509.9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600.792</v>
      </c>
    </row>
    <row r="7">
      <c r="A7" t="inlineStr">
        <is>
          <t xml:space="preserve">Economic Profit (EVA)  = NOPAT − charge</t>
        </is>
      </c>
      <c r="B7" s="2">
        <f>Inputs!B2-Inputs!B12*Inputs!B4</f>
        <v>-112.69200000000001</v>
      </c>
    </row>
    <row r="8">
      <c r="A8" t="inlineStr">
        <is>
          <t xml:space="preserve">ROIC</t>
        </is>
      </c>
      <c r="B8" s="3">
        <f>Inputs!B3</f>
        <v>0.065</v>
      </c>
    </row>
    <row r="9">
      <c r="A9" t="inlineStr">
        <is>
          <t xml:space="preserve">ROIC − WACC spread</t>
        </is>
      </c>
      <c r="B9" s="3">
        <f>Inputs!B3-Inputs!B4</f>
        <v>-0.015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518.21577</v>
      </c>
      <c r="C4" s="3">
        <f>Inputs!$B$10/Inputs!$B$3</f>
        <v>0.9492307692307692</v>
      </c>
      <c r="D4" s="2">
        <f>B4*(1-C4)</f>
        <v>26.309416015384627</v>
      </c>
      <c r="E4" s="3">
        <f>1/(1+Inputs!$B$4)^A4</f>
        <v>0.9259259259259258</v>
      </c>
      <c r="F4" s="2">
        <f>D4*E4</f>
        <v>24.360570384615393</v>
      </c>
    </row>
    <row r="5">
      <c r="A5" s="4">
        <v>2.0</v>
      </c>
      <c r="B5" s="2">
        <f>B4*(1+Inputs!$B$10)</f>
        <v>550.1896830090001</v>
      </c>
      <c r="C5" s="3">
        <f>Inputs!$B$10/Inputs!$B$3</f>
        <v>0.9492307692307692</v>
      </c>
      <c r="D5" s="2">
        <f>B5*(1-C5)</f>
        <v>27.932706983533862</v>
      </c>
      <c r="E5" s="3">
        <f>1/(1+Inputs!$B$4)^A5</f>
        <v>0.8573388203017832</v>
      </c>
      <c r="F5" s="2">
        <f>D5*E5</f>
        <v>23.947794053098303</v>
      </c>
    </row>
    <row r="6">
      <c r="A6" s="4">
        <v>3.0</v>
      </c>
      <c r="B6" s="2">
        <f>B5*(1+Inputs!$B$10)</f>
        <v>584.1363864506554</v>
      </c>
      <c r="C6" s="3">
        <f>Inputs!$B$10/Inputs!$B$3</f>
        <v>0.9492307692307692</v>
      </c>
      <c r="D6" s="2">
        <f>B6*(1-C6)</f>
        <v>29.656155004417904</v>
      </c>
      <c r="E6" s="3">
        <f>1/(1+Inputs!$B$4)^A6</f>
        <v>0.7938322410201696</v>
      </c>
      <c r="F6" s="2">
        <f>D6*E6</f>
        <v>23.54201198719858</v>
      </c>
    </row>
    <row r="7">
      <c r="A7" s="4">
        <v>4.0</v>
      </c>
      <c r="B7" s="2">
        <f>B6*(1+Inputs!$B$10)</f>
        <v>620.177601494661</v>
      </c>
      <c r="C7" s="3">
        <f>Inputs!$B$10/Inputs!$B$3</f>
        <v>0.9492307692307692</v>
      </c>
      <c r="D7" s="2">
        <f>B7*(1-C7)</f>
        <v>31.48593976819049</v>
      </c>
      <c r="E7" s="3">
        <f>1/(1+Inputs!$B$4)^A7</f>
        <v>0.7350298527964533</v>
      </c>
      <c r="F7" s="2">
        <f>D7*E7</f>
        <v>23.14310567297105</v>
      </c>
    </row>
    <row r="8">
      <c r="A8" s="4">
        <v>5.0</v>
      </c>
      <c r="B8" s="2">
        <f>B7*(1+Inputs!$B$10)</f>
        <v>658.4425595068816</v>
      </c>
      <c r="C8" s="3">
        <f>Inputs!$B$10/Inputs!$B$3</f>
        <v>0.9492307692307692</v>
      </c>
      <c r="D8" s="2">
        <f>B8*(1-C8)</f>
        <v>33.428622251887845</v>
      </c>
      <c r="E8" s="3">
        <f>1/(1+Inputs!$B$4)^A8</f>
        <v>0.6805831970337529</v>
      </c>
      <c r="F8" s="2">
        <f>D8*E8</f>
        <v>22.75095860462348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196.8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0.0617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220.0</v>
      </c>
      <c r="C4" s="3">
        <v>0.0617</v>
      </c>
      <c r="D4" s="3">
        <v>0.25</v>
      </c>
      <c r="E4" s="3">
        <v>0.1179</v>
      </c>
    </row>
    <row r="5">
      <c r="A5" t="inlineStr">
        <is>
          <t xml:space="preserve">Base</t>
        </is>
      </c>
      <c r="B5" s="2">
        <v>150.0</v>
      </c>
      <c r="C5" s="3">
        <v>0.0617</v>
      </c>
      <c r="D5" s="3">
        <v>0.45</v>
      </c>
      <c r="E5" s="3">
        <v>-0.2378</v>
      </c>
    </row>
    <row r="6">
      <c r="A6" t="inlineStr">
        <is>
          <t xml:space="preserve">Bear</t>
        </is>
      </c>
      <c r="B6" s="2">
        <v>105.0</v>
      </c>
      <c r="C6" s="3">
        <v>0.0617</v>
      </c>
      <c r="D6" s="3">
        <v>0.3</v>
      </c>
      <c r="E6" s="3">
        <v>-0.4665</v>
      </c>
    </row>
    <row r="7">
      <c r="A7" t="inlineStr" s="1">
        <is>
          <t xml:space="preserve">E[r] (probability-weighted)</t>
        </is>
      </c>
      <c r="E7" s="3">
        <v>-0.2175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-55.9161</v>
      </c>
      <c r="C4" s="4">
        <v>-55.809</v>
      </c>
      <c r="D4" s="4">
        <v>-55.7956</v>
      </c>
      <c r="E4" s="4">
        <v>-55.8767</v>
      </c>
      <c r="F4" s="4">
        <v>-56.0074</v>
      </c>
      <c r="G4" s="4">
        <v>-56.6532</v>
      </c>
    </row>
    <row r="5">
      <c r="A5" t="inlineStr" s="1">
        <is>
          <t xml:space="preserve">7.25%</t>
        </is>
      </c>
      <c r="B5" s="4">
        <v>-57.9843</v>
      </c>
      <c r="C5" s="4">
        <v>-58.1637</v>
      </c>
      <c r="D5" s="4">
        <v>-58.3585</v>
      </c>
      <c r="E5" s="4">
        <v>-58.7796</v>
      </c>
      <c r="F5" s="4">
        <v>-59.1565</v>
      </c>
      <c r="G5" s="4">
        <v>-60.4916</v>
      </c>
    </row>
    <row r="6">
      <c r="A6" t="inlineStr" s="1">
        <is>
          <t xml:space="preserve">8.00%</t>
        </is>
      </c>
      <c r="B6" s="4">
        <v>-59.496</v>
      </c>
      <c r="C6" s="4">
        <v>-59.8745</v>
      </c>
      <c r="D6" s="4">
        <v>-60.2135</v>
      </c>
      <c r="E6" s="4">
        <v>-60.8691</v>
      </c>
      <c r="F6" s="4">
        <v>-61.4151</v>
      </c>
      <c r="G6" s="4">
        <v>-63.2209</v>
      </c>
    </row>
    <row r="7">
      <c r="A7" t="inlineStr" s="1">
        <is>
          <t xml:space="preserve">8.75%</t>
        </is>
      </c>
      <c r="B7" s="4">
        <v>-60.6512</v>
      </c>
      <c r="C7" s="4">
        <v>-61.1733</v>
      </c>
      <c r="D7" s="4">
        <v>-61.6158</v>
      </c>
      <c r="E7" s="4">
        <v>-62.4389</v>
      </c>
      <c r="F7" s="4">
        <v>-63.105</v>
      </c>
      <c r="G7" s="4">
        <v>-65.2431</v>
      </c>
    </row>
    <row r="8">
      <c r="A8" t="inlineStr" s="1">
        <is>
          <t xml:space="preserve">9.50%</t>
        </is>
      </c>
      <c r="B8" s="4">
        <v>-61.5642</v>
      </c>
      <c r="C8" s="4">
        <v>-62.1926</v>
      </c>
      <c r="D8" s="4">
        <v>-62.7112</v>
      </c>
      <c r="E8" s="4">
        <v>-63.6568</v>
      </c>
      <c r="F8" s="4">
        <v>-64.4103</v>
      </c>
      <c r="G8" s="4">
        <v>-66.7877</v>
      </c>
    </row>
    <row r="9"/>
    <row r="10">
      <c r="A10" t="inlineStr">
        <is>
          <t xml:space="preserve">Bold cells ≥ current price (196.8). The conclusion is dominated by WACC and growth.</t>
        </is>
      </c>
    </row>
  </sheetData>
</worksheet>
</file>