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Rainbow Tours SA (RBW.WA)</t>
        </is>
      </c>
    </row>
    <row r="2">
      <c r="A2" t="inlineStr">
        <is>
          <t xml:space="preserve">operating frame (NOPAT / Invested Capital) · PLN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-0.5</v>
      </c>
    </row>
    <row r="6">
      <c r="A6" t="inlineStr">
        <is>
          <t xml:space="preserve">No-growth value / share</t>
        </is>
      </c>
      <c r="B6" s="2">
        <v>274392.0148</v>
      </c>
    </row>
    <row r="7">
      <c r="A7" t="inlineStr">
        <is>
          <t xml:space="preserve">ROIC</t>
        </is>
      </c>
      <c r="B7" s="3">
        <v>0.6388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55.88</v>
      </c>
    </row>
    <row r="10">
      <c r="A10" t="inlineStr">
        <is>
          <t xml:space="preserve">Economic Profit / EVA</t>
        </is>
      </c>
      <c r="B10" s="2">
        <v>215863.76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246770</v>
      </c>
    </row>
    <row r="3">
      <c r="A3" t="inlineStr">
        <is>
          <t xml:space="preserve">ROIC</t>
        </is>
      </c>
      <c r="B3" s="6">
        <v>0.6388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-233.2</v>
      </c>
    </row>
    <row r="8">
      <c r="A8" t="inlineStr">
        <is>
          <t xml:space="preserve">Shares (m)</t>
        </is>
      </c>
      <c r="B8" s="5">
        <v>14.552</v>
      </c>
    </row>
    <row r="9">
      <c r="A9" t="inlineStr">
        <is>
          <t xml:space="preserve">Share price</t>
        </is>
      </c>
      <c r="B9" s="5">
        <v>136.9</v>
      </c>
    </row>
    <row r="10">
      <c r="A10" t="inlineStr">
        <is>
          <t xml:space="preserve">Stage-1 growth g (engine driver)</t>
        </is>
      </c>
      <c r="B10" s="6">
        <v>-0.5</v>
      </c>
    </row>
    <row r="11"/>
    <row r="12">
      <c r="A12" t="inlineStr">
        <is>
          <t xml:space="preserve">Invested Capital  = NOPAT / ROIC</t>
        </is>
      </c>
      <c r="B12" s="2">
        <f>B2/B3</f>
        <v>386328</v>
      </c>
    </row>
    <row r="13">
      <c r="A13" t="inlineStr">
        <is>
          <t xml:space="preserve">Market cap  = price × shares</t>
        </is>
      </c>
      <c r="B13" s="4">
        <f>B9*B8</f>
        <v>1992.1688</v>
      </c>
    </row>
    <row r="14">
      <c r="A14" t="inlineStr">
        <is>
          <t xml:space="preserve">Enterprise value  = mcap + net debt</t>
        </is>
      </c>
      <c r="B14" s="4">
        <f>B13+B7</f>
        <v>1759.0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246770</v>
      </c>
    </row>
    <row r="4">
      <c r="A4" t="inlineStr">
        <is>
          <t xml:space="preserve">Invested Capital</t>
        </is>
      </c>
      <c r="B4" s="2">
        <f>Inputs!B12</f>
        <v>386328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30906.24</v>
      </c>
    </row>
    <row r="7">
      <c r="A7" t="inlineStr">
        <is>
          <t xml:space="preserve">Economic Profit (EVA)  = NOPAT − charge</t>
        </is>
      </c>
      <c r="B7" s="2">
        <f>Inputs!B2-Inputs!B12*Inputs!B4</f>
        <v>215863.76</v>
      </c>
    </row>
    <row r="8">
      <c r="A8" t="inlineStr">
        <is>
          <t xml:space="preserve">ROIC</t>
        </is>
      </c>
      <c r="B8" s="3">
        <f>Inputs!B3</f>
        <v>0.6388</v>
      </c>
    </row>
    <row r="9">
      <c r="A9" t="inlineStr">
        <is>
          <t xml:space="preserve">ROIC − WACC spread</t>
        </is>
      </c>
      <c r="B9" s="3">
        <f>Inputs!B3-Inputs!B4</f>
        <v>0.5588000000000001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123385.0</v>
      </c>
      <c r="C4" s="3">
        <f>Inputs!$B$10/Inputs!$B$3</f>
        <v>0.0</v>
      </c>
      <c r="D4" s="2">
        <f>B4*(1-C4)</f>
        <v>123385.0</v>
      </c>
      <c r="E4" s="3">
        <f>1/(1+Inputs!$B$4)^A4</f>
        <v>0.9259259259259258</v>
      </c>
      <c r="F4" s="2">
        <f>D4*E4</f>
        <v>114245.37037037035</v>
      </c>
    </row>
    <row r="5">
      <c r="A5" s="4">
        <v>2.0</v>
      </c>
      <c r="B5" s="2">
        <f>B4*(1+Inputs!$B$10)</f>
        <v>61692.5</v>
      </c>
      <c r="C5" s="3">
        <f>Inputs!$B$10/Inputs!$B$3</f>
        <v>0.0</v>
      </c>
      <c r="D5" s="2">
        <f>B5*(1-C5)</f>
        <v>61692.5</v>
      </c>
      <c r="E5" s="3">
        <f>1/(1+Inputs!$B$4)^A5</f>
        <v>0.8573388203017832</v>
      </c>
      <c r="F5" s="2">
        <f>D5*E5</f>
        <v>52891.375171467764</v>
      </c>
    </row>
    <row r="6">
      <c r="A6" s="4">
        <v>3.0</v>
      </c>
      <c r="B6" s="2">
        <f>B5*(1+Inputs!$B$10)</f>
        <v>30846.25</v>
      </c>
      <c r="C6" s="3">
        <f>Inputs!$B$10/Inputs!$B$3</f>
        <v>0.0</v>
      </c>
      <c r="D6" s="2">
        <f>B6*(1-C6)</f>
        <v>30846.25</v>
      </c>
      <c r="E6" s="3">
        <f>1/(1+Inputs!$B$4)^A6</f>
        <v>0.7938322410201696</v>
      </c>
      <c r="F6" s="2">
        <f>D6*E6</f>
        <v>24486.747764568405</v>
      </c>
    </row>
    <row r="7">
      <c r="A7" s="4">
        <v>4.0</v>
      </c>
      <c r="B7" s="2">
        <f>B6*(1+Inputs!$B$10)</f>
        <v>15423.125</v>
      </c>
      <c r="C7" s="3">
        <f>Inputs!$B$10/Inputs!$B$3</f>
        <v>0.0</v>
      </c>
      <c r="D7" s="2">
        <f>B7*(1-C7)</f>
        <v>15423.125</v>
      </c>
      <c r="E7" s="3">
        <f>1/(1+Inputs!$B$4)^A7</f>
        <v>0.7350298527964533</v>
      </c>
      <c r="F7" s="2">
        <f>D7*E7</f>
        <v>11336.457298411298</v>
      </c>
    </row>
    <row r="8">
      <c r="A8" s="4">
        <v>5.0</v>
      </c>
      <c r="B8" s="2">
        <f>B7*(1+Inputs!$B$10)</f>
        <v>7711.5625</v>
      </c>
      <c r="C8" s="3">
        <f>Inputs!$B$10/Inputs!$B$3</f>
        <v>0.0</v>
      </c>
      <c r="D8" s="2">
        <f>B8*(1-C8)</f>
        <v>7711.5625</v>
      </c>
      <c r="E8" s="3">
        <f>1/(1+Inputs!$B$4)^A8</f>
        <v>0.6805831970337529</v>
      </c>
      <c r="F8" s="2">
        <f>D8*E8</f>
        <v>5248.3598603756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136.9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230.0</v>
      </c>
      <c r="C4" s="3">
        <v>-0.5</v>
      </c>
      <c r="D4" s="3">
        <v>0.35</v>
      </c>
      <c r="E4" s="3">
        <v>0.6801</v>
      </c>
    </row>
    <row r="5">
      <c r="A5" t="inlineStr">
        <is>
          <t xml:space="preserve">Base</t>
        </is>
      </c>
      <c r="B5" s="2">
        <v>175.0</v>
      </c>
      <c r="C5" s="3">
        <v>-0.5</v>
      </c>
      <c r="D5" s="3">
        <v>0.45</v>
      </c>
      <c r="E5" s="3">
        <v>0.2783</v>
      </c>
    </row>
    <row r="6">
      <c r="A6" t="inlineStr">
        <is>
          <t xml:space="preserve">Bear</t>
        </is>
      </c>
      <c r="B6" s="2">
        <v>105.0</v>
      </c>
      <c r="C6" s="3">
        <v>-0.5</v>
      </c>
      <c r="D6" s="3">
        <v>0.2</v>
      </c>
      <c r="E6" s="3">
        <v>-0.233</v>
      </c>
    </row>
    <row r="7">
      <c r="A7" t="inlineStr" s="1">
        <is>
          <t xml:space="preserve">E[r] (probability-weighted)</t>
        </is>
      </c>
      <c r="E7" s="3">
        <v>0.3167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375239.8803</v>
      </c>
      <c r="C4" s="4">
        <v>426488.6586</v>
      </c>
      <c r="D4" s="4">
        <v>463877.8018</v>
      </c>
      <c r="E4" s="4">
        <v>525161.5835</v>
      </c>
      <c r="F4" s="4">
        <v>569706.6031</v>
      </c>
      <c r="G4" s="4">
        <v>695151.4749</v>
      </c>
    </row>
    <row r="5">
      <c r="A5" t="inlineStr" s="1">
        <is>
          <t xml:space="preserve">7.25%</t>
        </is>
      </c>
      <c r="B5" s="4">
        <v>316868.6475</v>
      </c>
      <c r="C5" s="4">
        <v>358960.3733</v>
      </c>
      <c r="D5" s="4">
        <v>389628.9361</v>
      </c>
      <c r="E5" s="4">
        <v>439834.9132</v>
      </c>
      <c r="F5" s="4">
        <v>476285.4137</v>
      </c>
      <c r="G5" s="4">
        <v>578775.3244</v>
      </c>
    </row>
    <row r="6">
      <c r="A6" t="inlineStr" s="1">
        <is>
          <t xml:space="preserve">8.00%</t>
        </is>
      </c>
      <c r="B6" s="4">
        <v>274392.0166</v>
      </c>
      <c r="C6" s="4">
        <v>309854.3805</v>
      </c>
      <c r="D6" s="4">
        <v>335659.0608</v>
      </c>
      <c r="E6" s="4">
        <v>377850.1827</v>
      </c>
      <c r="F6" s="4">
        <v>408445.9655</v>
      </c>
      <c r="G6" s="4">
        <v>494339.264</v>
      </c>
    </row>
    <row r="7">
      <c r="A7" t="inlineStr" s="1">
        <is>
          <t xml:space="preserve">8.75%</t>
        </is>
      </c>
      <c r="B7" s="4">
        <v>242088.8431</v>
      </c>
      <c r="C7" s="4">
        <v>272538.4514</v>
      </c>
      <c r="D7" s="4">
        <v>294666.6466</v>
      </c>
      <c r="E7" s="4">
        <v>330801.6224</v>
      </c>
      <c r="F7" s="4">
        <v>356974.9284</v>
      </c>
      <c r="G7" s="4">
        <v>430337.1575</v>
      </c>
    </row>
    <row r="8">
      <c r="A8" t="inlineStr" s="1">
        <is>
          <t xml:space="preserve">9.50%</t>
        </is>
      </c>
      <c r="B8" s="4">
        <v>216689.8611</v>
      </c>
      <c r="C8" s="4">
        <v>243222.7501</v>
      </c>
      <c r="D8" s="4">
        <v>262479.44</v>
      </c>
      <c r="E8" s="4">
        <v>293886.0554</v>
      </c>
      <c r="F8" s="4">
        <v>316607.7181</v>
      </c>
      <c r="G8" s="4">
        <v>380194.4206</v>
      </c>
    </row>
    <row r="9"/>
    <row r="10">
      <c r="A10" t="inlineStr">
        <is>
          <t xml:space="preserve">Bold cells ≥ current price (136.9). The conclusion is dominated by WACC and growth.</t>
        </is>
      </c>
    </row>
  </sheetData>
</worksheet>
</file>