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Aker BP (AKRBP.OL)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0.1073</v>
      </c>
    </row>
    <row r="6">
      <c r="A6" t="inlineStr">
        <is>
          <t xml:space="preserve">No-growth value / share</t>
        </is>
      </c>
      <c r="B6" s="2">
        <v>-64.7498</v>
      </c>
    </row>
    <row r="7">
      <c r="A7" t="inlineStr">
        <is>
          <t xml:space="preserve">ROIC</t>
        </is>
      </c>
      <c r="B7" s="3">
        <v>0.1129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3.29</v>
      </c>
    </row>
    <row r="10">
      <c r="A10" t="inlineStr">
        <is>
          <t xml:space="preserve">Economic Profit / EVA</t>
        </is>
      </c>
      <c r="B10" s="2">
        <v>584.408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2003.8</v>
      </c>
    </row>
    <row r="3">
      <c r="A3" t="inlineStr">
        <is>
          <t xml:space="preserve">ROIC</t>
        </is>
      </c>
      <c r="B3" s="6">
        <v>0.1129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68693.0</v>
      </c>
    </row>
    <row r="8">
      <c r="A8" t="inlineStr">
        <is>
          <t xml:space="preserve">Shares (m)</t>
        </is>
      </c>
      <c r="B8" s="5">
        <v>631.7383</v>
      </c>
    </row>
    <row r="9">
      <c r="A9" t="inlineStr">
        <is>
          <t xml:space="preserve">Share price</t>
        </is>
      </c>
      <c r="B9" s="5">
        <v>327.8</v>
      </c>
    </row>
    <row r="10">
      <c r="A10" t="inlineStr">
        <is>
          <t xml:space="preserve">Stage-1 growth g (engine driver)</t>
        </is>
      </c>
      <c r="B10" s="6">
        <v>0.1073</v>
      </c>
    </row>
    <row r="11"/>
    <row r="12">
      <c r="A12" t="inlineStr">
        <is>
          <t xml:space="preserve">Invested Capital  = NOPAT / ROIC</t>
        </is>
      </c>
      <c r="B12" s="2">
        <f>B2/B3</f>
        <v>17742.4</v>
      </c>
    </row>
    <row r="13">
      <c r="A13" t="inlineStr">
        <is>
          <t xml:space="preserve">Market cap  = price × shares</t>
        </is>
      </c>
      <c r="B13" s="4">
        <f>B9*B8</f>
        <v>207083.81474</v>
      </c>
    </row>
    <row r="14">
      <c r="A14" t="inlineStr">
        <is>
          <t xml:space="preserve">Enterprise value  = mcap + net debt</t>
        </is>
      </c>
      <c r="B14" s="4">
        <f>B13+B7</f>
        <v>275776.8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2003.8</v>
      </c>
    </row>
    <row r="4">
      <c r="A4" t="inlineStr">
        <is>
          <t xml:space="preserve">Invested Capital</t>
        </is>
      </c>
      <c r="B4" s="2">
        <f>Inputs!B12</f>
        <v>17742.4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1419.392</v>
      </c>
    </row>
    <row r="7">
      <c r="A7" t="inlineStr">
        <is>
          <t xml:space="preserve">Economic Profit (EVA)  = NOPAT − charge</t>
        </is>
      </c>
      <c r="B7" s="2">
        <f>Inputs!B2-Inputs!B12*Inputs!B4</f>
        <v>584.4079999999999</v>
      </c>
    </row>
    <row r="8">
      <c r="A8" t="inlineStr">
        <is>
          <t xml:space="preserve">ROIC</t>
        </is>
      </c>
      <c r="B8" s="3">
        <f>Inputs!B3</f>
        <v>0.1129</v>
      </c>
    </row>
    <row r="9">
      <c r="A9" t="inlineStr">
        <is>
          <t xml:space="preserve">ROIC − WACC spread</t>
        </is>
      </c>
      <c r="B9" s="3">
        <f>Inputs!B3-Inputs!B4</f>
        <v>0.0329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2218.8077399999997</v>
      </c>
      <c r="C4" s="3">
        <f>Inputs!$B$10/Inputs!$B$3</f>
        <v>0.95</v>
      </c>
      <c r="D4" s="2">
        <f>B4*(1-C4)</f>
        <v>110.94038700000009</v>
      </c>
      <c r="E4" s="3">
        <f>1/(1+Inputs!$B$4)^A4</f>
        <v>0.9259259259259258</v>
      </c>
      <c r="F4" s="2">
        <f>D4*E4</f>
        <v>102.72258055555562</v>
      </c>
    </row>
    <row r="5">
      <c r="A5" s="4">
        <v>2.0</v>
      </c>
      <c r="B5" s="2">
        <f>B4*(1+Inputs!$B$10)</f>
        <v>2456.8858105019995</v>
      </c>
      <c r="C5" s="3">
        <f>Inputs!$B$10/Inputs!$B$3</f>
        <v>0.95</v>
      </c>
      <c r="D5" s="2">
        <f>B5*(1-C5)</f>
        <v>122.84429052510008</v>
      </c>
      <c r="E5" s="3">
        <f>1/(1+Inputs!$B$4)^A5</f>
        <v>0.8573388203017832</v>
      </c>
      <c r="F5" s="2">
        <f>D5*E5</f>
        <v>105.31917911959883</v>
      </c>
    </row>
    <row r="6">
      <c r="A6" s="4">
        <v>3.0</v>
      </c>
      <c r="B6" s="2">
        <f>B5*(1+Inputs!$B$10)</f>
        <v>2720.509657968864</v>
      </c>
      <c r="C6" s="3">
        <f>Inputs!$B$10/Inputs!$B$3</f>
        <v>0.95</v>
      </c>
      <c r="D6" s="2">
        <f>B6*(1-C6)</f>
        <v>136.0254828984433</v>
      </c>
      <c r="E6" s="3">
        <f>1/(1+Inputs!$B$4)^A6</f>
        <v>0.7938322410201696</v>
      </c>
      <c r="F6" s="2">
        <f>D6*E6</f>
        <v>107.981413925122</v>
      </c>
    </row>
    <row r="7">
      <c r="A7" s="4">
        <v>4.0</v>
      </c>
      <c r="B7" s="2">
        <f>B6*(1+Inputs!$B$10)</f>
        <v>3012.4203442689227</v>
      </c>
      <c r="C7" s="3">
        <f>Inputs!$B$10/Inputs!$B$3</f>
        <v>0.95</v>
      </c>
      <c r="D7" s="2">
        <f>B7*(1-C7)</f>
        <v>150.62101721344627</v>
      </c>
      <c r="E7" s="3">
        <f>1/(1+Inputs!$B$4)^A7</f>
        <v>0.7350298527964533</v>
      </c>
      <c r="F7" s="2">
        <f>D7*E7</f>
        <v>110.71094411045146</v>
      </c>
    </row>
    <row r="8">
      <c r="A8" s="4">
        <v>5.0</v>
      </c>
      <c r="B8" s="2">
        <f>B7*(1+Inputs!$B$10)</f>
        <v>3335.653047208978</v>
      </c>
      <c r="C8" s="3">
        <f>Inputs!$B$10/Inputs!$B$3</f>
        <v>0.95</v>
      </c>
      <c r="D8" s="2">
        <f>B8*(1-C8)</f>
        <v>166.78265236044905</v>
      </c>
      <c r="E8" s="3">
        <f>1/(1+Inputs!$B$4)^A8</f>
        <v>0.6805831970337529</v>
      </c>
      <c r="F8" s="2">
        <f>D8*E8</f>
        <v>113.5094707532434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327.8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0.1073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415.0</v>
      </c>
      <c r="C4" s="3">
        <v>0.1073</v>
      </c>
      <c r="D4" s="3">
        <v>0.25</v>
      </c>
      <c r="E4" s="3">
        <v>0.266</v>
      </c>
    </row>
    <row r="5">
      <c r="A5" t="inlineStr">
        <is>
          <t xml:space="preserve">Base</t>
        </is>
      </c>
      <c r="B5" s="2">
        <v>348.0</v>
      </c>
      <c r="C5" s="3">
        <v>0.1073</v>
      </c>
      <c r="D5" s="3">
        <v>0.45</v>
      </c>
      <c r="E5" s="3">
        <v>0.0616</v>
      </c>
    </row>
    <row r="6">
      <c r="A6" t="inlineStr">
        <is>
          <t xml:space="preserve">Bear</t>
        </is>
      </c>
      <c r="B6" s="2">
        <v>225.0</v>
      </c>
      <c r="C6" s="3">
        <v>0.1073</v>
      </c>
      <c r="D6" s="3">
        <v>0.3</v>
      </c>
      <c r="E6" s="3">
        <v>-0.3136</v>
      </c>
    </row>
    <row r="7">
      <c r="A7" t="inlineStr" s="1">
        <is>
          <t xml:space="preserve">E[r] (probability-weighted)</t>
        </is>
      </c>
      <c r="E7" s="3">
        <v>0.0002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-49.3673</v>
      </c>
      <c r="C4" s="4">
        <v>-44.6459</v>
      </c>
      <c r="D4" s="4">
        <v>-41.3184</v>
      </c>
      <c r="E4" s="4">
        <v>-36.0508</v>
      </c>
      <c r="F4" s="4">
        <v>-32.3517</v>
      </c>
      <c r="G4" s="4">
        <v>-22.4366</v>
      </c>
    </row>
    <row r="5">
      <c r="A5" t="inlineStr" s="1">
        <is>
          <t xml:space="preserve">7.25%</t>
        </is>
      </c>
      <c r="B5" s="4">
        <v>-58.2638</v>
      </c>
      <c r="C5" s="4">
        <v>-54.8693</v>
      </c>
      <c r="D5" s="4">
        <v>-52.5121</v>
      </c>
      <c r="E5" s="4">
        <v>-48.8379</v>
      </c>
      <c r="F5" s="4">
        <v>-46.2991</v>
      </c>
      <c r="G5" s="4">
        <v>-39.6583</v>
      </c>
    </row>
    <row r="6">
      <c r="A6" t="inlineStr" s="1">
        <is>
          <t xml:space="preserve">8.00%</t>
        </is>
      </c>
      <c r="B6" s="4">
        <v>-64.7497</v>
      </c>
      <c r="C6" s="4">
        <v>-62.301</v>
      </c>
      <c r="D6" s="4">
        <v>-60.6342</v>
      </c>
      <c r="E6" s="4">
        <v>-58.0921</v>
      </c>
      <c r="F6" s="4">
        <v>-56.3762</v>
      </c>
      <c r="G6" s="4">
        <v>-52.0529</v>
      </c>
    </row>
    <row r="7">
      <c r="A7" t="inlineStr" s="1">
        <is>
          <t xml:space="preserve">8.75%</t>
        </is>
      </c>
      <c r="B7" s="4">
        <v>-69.6923</v>
      </c>
      <c r="C7" s="4">
        <v>-67.9462</v>
      </c>
      <c r="D7" s="4">
        <v>-66.7913</v>
      </c>
      <c r="E7" s="4">
        <v>-65.087</v>
      </c>
      <c r="F7" s="4">
        <v>-63.9791</v>
      </c>
      <c r="G7" s="4">
        <v>-61.3636</v>
      </c>
    </row>
    <row r="8">
      <c r="A8" t="inlineStr" s="1">
        <is>
          <t xml:space="preserve">9.50%</t>
        </is>
      </c>
      <c r="B8" s="4">
        <v>-73.587</v>
      </c>
      <c r="C8" s="4">
        <v>-72.3792</v>
      </c>
      <c r="D8" s="4">
        <v>-71.6156</v>
      </c>
      <c r="E8" s="4">
        <v>-70.5505</v>
      </c>
      <c r="F8" s="4">
        <v>-69.9054</v>
      </c>
      <c r="G8" s="4">
        <v>-68.5864</v>
      </c>
    </row>
    <row r="9"/>
    <row r="10">
      <c r="A10" t="inlineStr">
        <is>
          <t xml:space="preserve">Bold cells ≥ current price (327.8). The conclusion is dominated by WACC and growth.</t>
        </is>
      </c>
    </row>
  </sheetData>
</worksheet>
</file>