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Solstad Maritime (SOMA.OL)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0.1108</v>
      </c>
    </row>
    <row r="6">
      <c r="A6" t="inlineStr">
        <is>
          <t xml:space="preserve">No-growth value / share</t>
        </is>
      </c>
      <c r="B6" s="2">
        <v>-5.6094</v>
      </c>
    </row>
    <row r="7">
      <c r="A7" t="inlineStr">
        <is>
          <t xml:space="preserve">ROIC</t>
        </is>
      </c>
      <c r="B7" s="3">
        <v>0.1166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3.66</v>
      </c>
    </row>
    <row r="10">
      <c r="A10" t="inlineStr">
        <is>
          <t xml:space="preserve">Economic Profit / EVA</t>
        </is>
      </c>
      <c r="B10" s="2">
        <v>55.076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175.7</v>
      </c>
    </row>
    <row r="3">
      <c r="A3" t="inlineStr">
        <is>
          <t xml:space="preserve">ROIC</t>
        </is>
      </c>
      <c r="B3" s="6">
        <v>0.1166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5066.2</v>
      </c>
    </row>
    <row r="8">
      <c r="A8" t="inlineStr">
        <is>
          <t xml:space="preserve">Shares (m)</t>
        </is>
      </c>
      <c r="B8" s="5">
        <v>466.0</v>
      </c>
    </row>
    <row r="9">
      <c r="A9" t="inlineStr">
        <is>
          <t xml:space="preserve">Share price</t>
        </is>
      </c>
      <c r="B9" s="5">
        <v>27.8</v>
      </c>
    </row>
    <row r="10">
      <c r="A10" t="inlineStr">
        <is>
          <t xml:space="preserve">Stage-1 growth g (engine driver)</t>
        </is>
      </c>
      <c r="B10" s="6">
        <v>0.1108</v>
      </c>
    </row>
    <row r="11"/>
    <row r="12">
      <c r="A12" t="inlineStr">
        <is>
          <t xml:space="preserve">Invested Capital  = NOPAT / ROIC</t>
        </is>
      </c>
      <c r="B12" s="2">
        <f>B2/B3</f>
        <v>1507.8</v>
      </c>
    </row>
    <row r="13">
      <c r="A13" t="inlineStr">
        <is>
          <t xml:space="preserve">Market cap  = price × shares</t>
        </is>
      </c>
      <c r="B13" s="4">
        <f>B9*B8</f>
        <v>12954.800000000001</v>
      </c>
    </row>
    <row r="14">
      <c r="A14" t="inlineStr">
        <is>
          <t xml:space="preserve">Enterprise value  = mcap + net debt</t>
        </is>
      </c>
      <c r="B14" s="4">
        <f>B13+B7</f>
        <v>18021.0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175.7</v>
      </c>
    </row>
    <row r="4">
      <c r="A4" t="inlineStr">
        <is>
          <t xml:space="preserve">Invested Capital</t>
        </is>
      </c>
      <c r="B4" s="2">
        <f>Inputs!B12</f>
        <v>1507.8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120.624</v>
      </c>
    </row>
    <row r="7">
      <c r="A7" t="inlineStr">
        <is>
          <t xml:space="preserve">Economic Profit (EVA)  = NOPAT − charge</t>
        </is>
      </c>
      <c r="B7" s="2">
        <f>Inputs!B2-Inputs!B12*Inputs!B4</f>
        <v>55.07599999999999</v>
      </c>
    </row>
    <row r="8">
      <c r="A8" t="inlineStr">
        <is>
          <t xml:space="preserve">ROIC</t>
        </is>
      </c>
      <c r="B8" s="3">
        <f>Inputs!B3</f>
        <v>0.1166</v>
      </c>
    </row>
    <row r="9">
      <c r="A9" t="inlineStr">
        <is>
          <t xml:space="preserve">ROIC − WACC spread</t>
        </is>
      </c>
      <c r="B9" s="3">
        <f>Inputs!B3-Inputs!B4</f>
        <v>0.036599999999999994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195.16755999999998</v>
      </c>
      <c r="C4" s="3">
        <f>Inputs!$B$10/Inputs!$B$3</f>
        <v>0.95</v>
      </c>
      <c r="D4" s="2">
        <f>B4*(1-C4)</f>
        <v>9.758378000000008</v>
      </c>
      <c r="E4" s="3">
        <f>1/(1+Inputs!$B$4)^A4</f>
        <v>0.9259259259259258</v>
      </c>
      <c r="F4" s="2">
        <f>D4*E4</f>
        <v>9.035535185185191</v>
      </c>
    </row>
    <row r="5">
      <c r="A5" s="4">
        <v>2.0</v>
      </c>
      <c r="B5" s="2">
        <f>B4*(1+Inputs!$B$10)</f>
        <v>216.79212564799997</v>
      </c>
      <c r="C5" s="3">
        <f>Inputs!$B$10/Inputs!$B$3</f>
        <v>0.95</v>
      </c>
      <c r="D5" s="2">
        <f>B5*(1-C5)</f>
        <v>10.839606282400007</v>
      </c>
      <c r="E5" s="3">
        <f>1/(1+Inputs!$B$4)^A5</f>
        <v>0.8573388203017832</v>
      </c>
      <c r="F5" s="2">
        <f>D5*E5</f>
        <v>9.29321526268862</v>
      </c>
    </row>
    <row r="6">
      <c r="A6" s="4">
        <v>3.0</v>
      </c>
      <c r="B6" s="2">
        <f>B5*(1+Inputs!$B$10)</f>
        <v>240.81269316979837</v>
      </c>
      <c r="C6" s="3">
        <f>Inputs!$B$10/Inputs!$B$3</f>
        <v>0.95</v>
      </c>
      <c r="D6" s="2">
        <f>B6*(1-C6)</f>
        <v>12.040634658489928</v>
      </c>
      <c r="E6" s="3">
        <f>1/(1+Inputs!$B$4)^A6</f>
        <v>0.7938322410201696</v>
      </c>
      <c r="F6" s="2">
        <f>D6*E6</f>
        <v>9.558243994254184</v>
      </c>
    </row>
    <row r="7">
      <c r="A7" s="4">
        <v>4.0</v>
      </c>
      <c r="B7" s="2">
        <f>B6*(1+Inputs!$B$10)</f>
        <v>267.494739573012</v>
      </c>
      <c r="C7" s="3">
        <f>Inputs!$B$10/Inputs!$B$3</f>
        <v>0.95</v>
      </c>
      <c r="D7" s="2">
        <f>B7*(1-C7)</f>
        <v>13.374736978650612</v>
      </c>
      <c r="E7" s="3">
        <f>1/(1+Inputs!$B$4)^A7</f>
        <v>0.7350298527964533</v>
      </c>
      <c r="F7" s="2">
        <f>D7*E7</f>
        <v>9.830830952608839</v>
      </c>
    </row>
    <row r="8">
      <c r="A8" s="4">
        <v>5.0</v>
      </c>
      <c r="B8" s="2">
        <f>B7*(1+Inputs!$B$10)</f>
        <v>297.13315671770175</v>
      </c>
      <c r="C8" s="3">
        <f>Inputs!$B$10/Inputs!$B$3</f>
        <v>0.95</v>
      </c>
      <c r="D8" s="2">
        <f>B8*(1-C8)</f>
        <v>14.8566578358851</v>
      </c>
      <c r="E8" s="3">
        <f>1/(1+Inputs!$B$4)^A8</f>
        <v>0.6805831970337529</v>
      </c>
      <c r="F8" s="2">
        <f>D8*E8</f>
        <v>10.111191687183238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39.0</v>
      </c>
      <c r="C4" s="3">
        <v>0.1108</v>
      </c>
      <c r="D4" s="3">
        <v>0.25</v>
      </c>
      <c r="E4" s="3">
        <v>0.4029</v>
      </c>
    </row>
    <row r="5">
      <c r="A5" t="inlineStr">
        <is>
          <t xml:space="preserve">Base</t>
        </is>
      </c>
      <c r="B5" s="2">
        <v>31.0</v>
      </c>
      <c r="C5" s="3">
        <v>0.1108</v>
      </c>
      <c r="D5" s="3">
        <v>0.5</v>
      </c>
      <c r="E5" s="3">
        <v>0.1151</v>
      </c>
    </row>
    <row r="6">
      <c r="A6" t="inlineStr">
        <is>
          <t xml:space="preserve">Bear</t>
        </is>
      </c>
      <c r="B6" s="2">
        <v>19.0</v>
      </c>
      <c r="C6" s="3">
        <v>0.1108</v>
      </c>
      <c r="D6" s="3">
        <v>0.25</v>
      </c>
      <c r="E6" s="3">
        <v>-0.3165</v>
      </c>
    </row>
    <row r="7">
      <c r="A7" t="inlineStr" s="1">
        <is>
          <t xml:space="preserve">E[r] (probability-weighted)</t>
        </is>
      </c>
      <c r="E7" s="3">
        <v>0.0791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-3.765</v>
      </c>
      <c r="C4" s="4">
        <v>-3.1814</v>
      </c>
      <c r="D4" s="4">
        <v>-2.7691</v>
      </c>
      <c r="E4" s="4">
        <v>-2.1146</v>
      </c>
      <c r="F4" s="4">
        <v>-1.6536</v>
      </c>
      <c r="G4" s="4">
        <v>-0.413</v>
      </c>
    </row>
    <row r="5">
      <c r="A5" t="inlineStr" s="1">
        <is>
          <t xml:space="preserve">7.25%</t>
        </is>
      </c>
      <c r="B5" s="4">
        <v>-4.8317</v>
      </c>
      <c r="C5" s="4">
        <v>-4.4077</v>
      </c>
      <c r="D5" s="4">
        <v>-4.112</v>
      </c>
      <c r="E5" s="4">
        <v>-3.6491</v>
      </c>
      <c r="F5" s="4">
        <v>-3.3277</v>
      </c>
      <c r="G5" s="4">
        <v>-2.4809</v>
      </c>
    </row>
    <row r="6">
      <c r="A6" t="inlineStr" s="1">
        <is>
          <t xml:space="preserve">8.00%</t>
        </is>
      </c>
      <c r="B6" s="4">
        <v>-5.6094</v>
      </c>
      <c r="C6" s="4">
        <v>-5.2992</v>
      </c>
      <c r="D6" s="4">
        <v>-5.0865</v>
      </c>
      <c r="E6" s="4">
        <v>-4.7599</v>
      </c>
      <c r="F6" s="4">
        <v>-4.5375</v>
      </c>
      <c r="G6" s="4">
        <v>-3.9698</v>
      </c>
    </row>
    <row r="7">
      <c r="A7" t="inlineStr" s="1">
        <is>
          <t xml:space="preserve">8.75%</t>
        </is>
      </c>
      <c r="B7" s="4">
        <v>-6.202</v>
      </c>
      <c r="C7" s="4">
        <v>-5.9763</v>
      </c>
      <c r="D7" s="4">
        <v>-5.8254</v>
      </c>
      <c r="E7" s="4">
        <v>-5.5996</v>
      </c>
      <c r="F7" s="4">
        <v>-5.4506</v>
      </c>
      <c r="G7" s="4">
        <v>-5.0888</v>
      </c>
    </row>
    <row r="8">
      <c r="A8" t="inlineStr" s="1">
        <is>
          <t xml:space="preserve">9.50%</t>
        </is>
      </c>
      <c r="B8" s="4">
        <v>-6.6689</v>
      </c>
      <c r="C8" s="4">
        <v>-6.5081</v>
      </c>
      <c r="D8" s="4">
        <v>-6.4043</v>
      </c>
      <c r="E8" s="4">
        <v>-6.2557</v>
      </c>
      <c r="F8" s="4">
        <v>-6.1625</v>
      </c>
      <c r="G8" s="4">
        <v>-5.9572</v>
      </c>
    </row>
    <row r="9"/>
    <row r="10">
      <c r="A10" t="inlineStr">
        <is>
          <t xml:space="preserve">Bold cells ≥ current price (27.8). The conclusion is dominated by WACC and growth.</t>
        </is>
      </c>
    </row>
  </sheetData>
</worksheet>
</file>