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Orthex (ORTHEX.HE)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-0.0908</v>
      </c>
    </row>
    <row r="6">
      <c r="A6" t="inlineStr">
        <is>
          <t xml:space="preserve">No-growth value / share</t>
        </is>
      </c>
      <c r="B6" s="2">
        <v>5.8168</v>
      </c>
    </row>
    <row r="7">
      <c r="A7" t="inlineStr">
        <is>
          <t xml:space="preserve">ROIC</t>
        </is>
      </c>
      <c r="B7" s="3">
        <v>0.1597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7.97</v>
      </c>
    </row>
    <row r="10">
      <c r="A10" t="inlineStr">
        <is>
          <t xml:space="preserve">Economic Profit / EVA</t>
        </is>
      </c>
      <c r="B10" s="2">
        <v>3.976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8.0</v>
      </c>
    </row>
    <row r="3">
      <c r="A3" t="inlineStr">
        <is>
          <t xml:space="preserve">ROIC</t>
        </is>
      </c>
      <c r="B3" s="6">
        <v>0.1597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14.7</v>
      </c>
    </row>
    <row r="8">
      <c r="A8" t="inlineStr">
        <is>
          <t xml:space="preserve">Shares (m)</t>
        </is>
      </c>
      <c r="B8" s="5">
        <v>17.759</v>
      </c>
    </row>
    <row r="9">
      <c r="A9" t="inlineStr">
        <is>
          <t xml:space="preserve">Share price</t>
        </is>
      </c>
      <c r="B9" s="5">
        <v>4.36</v>
      </c>
    </row>
    <row r="10">
      <c r="A10" t="inlineStr">
        <is>
          <t xml:space="preserve">Stage-1 growth g (engine driver)</t>
        </is>
      </c>
      <c r="B10" s="6">
        <v>-0.0908</v>
      </c>
    </row>
    <row r="11"/>
    <row r="12">
      <c r="A12" t="inlineStr">
        <is>
          <t xml:space="preserve">Invested Capital  = NOPAT / ROIC</t>
        </is>
      </c>
      <c r="B12" s="2">
        <f>B2/B3</f>
        <v>50.3</v>
      </c>
    </row>
    <row r="13">
      <c r="A13" t="inlineStr">
        <is>
          <t xml:space="preserve">Market cap  = price × shares</t>
        </is>
      </c>
      <c r="B13" s="4">
        <f>B9*B8</f>
        <v>77.42924000000001</v>
      </c>
    </row>
    <row r="14">
      <c r="A14" t="inlineStr">
        <is>
          <t xml:space="preserve">Enterprise value  = mcap + net debt</t>
        </is>
      </c>
      <c r="B14" s="4">
        <f>B13+B7</f>
        <v>92.1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8.0</v>
      </c>
    </row>
    <row r="4">
      <c r="A4" t="inlineStr">
        <is>
          <t xml:space="preserve">Invested Capital</t>
        </is>
      </c>
      <c r="B4" s="2">
        <f>Inputs!B12</f>
        <v>50.3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4.024</v>
      </c>
    </row>
    <row r="7">
      <c r="A7" t="inlineStr">
        <is>
          <t xml:space="preserve">Economic Profit (EVA)  = NOPAT − charge</t>
        </is>
      </c>
      <c r="B7" s="2">
        <f>Inputs!B2-Inputs!B12*Inputs!B4</f>
        <v>3.976</v>
      </c>
    </row>
    <row r="8">
      <c r="A8" t="inlineStr">
        <is>
          <t xml:space="preserve">ROIC</t>
        </is>
      </c>
      <c r="B8" s="3">
        <f>Inputs!B3</f>
        <v>0.1597</v>
      </c>
    </row>
    <row r="9">
      <c r="A9" t="inlineStr">
        <is>
          <t xml:space="preserve">ROIC − WACC spread</t>
        </is>
      </c>
      <c r="B9" s="3">
        <f>Inputs!B3-Inputs!B4</f>
        <v>0.07970000000000001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7.2736</v>
      </c>
      <c r="C4" s="3">
        <f>Inputs!$B$10/Inputs!$B$3</f>
        <v>0.0</v>
      </c>
      <c r="D4" s="2">
        <f>B4*(1-C4)</f>
        <v>7.2736</v>
      </c>
      <c r="E4" s="3">
        <f>1/(1+Inputs!$B$4)^A4</f>
        <v>0.9259259259259258</v>
      </c>
      <c r="F4" s="2">
        <f>D4*E4</f>
        <v>6.734814814814814</v>
      </c>
    </row>
    <row r="5">
      <c r="A5" s="4">
        <v>2.0</v>
      </c>
      <c r="B5" s="2">
        <f>B4*(1+Inputs!$B$10)</f>
        <v>6.61315712</v>
      </c>
      <c r="C5" s="3">
        <f>Inputs!$B$10/Inputs!$B$3</f>
        <v>0.0</v>
      </c>
      <c r="D5" s="2">
        <f>B5*(1-C5)</f>
        <v>6.61315712</v>
      </c>
      <c r="E5" s="3">
        <f>1/(1+Inputs!$B$4)^A5</f>
        <v>0.8573388203017832</v>
      </c>
      <c r="F5" s="2">
        <f>D5*E5</f>
        <v>5.669716323731138</v>
      </c>
    </row>
    <row r="6">
      <c r="A6" s="4">
        <v>3.0</v>
      </c>
      <c r="B6" s="2">
        <f>B5*(1+Inputs!$B$10)</f>
        <v>6.012682453504</v>
      </c>
      <c r="C6" s="3">
        <f>Inputs!$B$10/Inputs!$B$3</f>
        <v>0.0</v>
      </c>
      <c r="D6" s="2">
        <f>B6*(1-C6)</f>
        <v>6.012682453504</v>
      </c>
      <c r="E6" s="3">
        <f>1/(1+Inputs!$B$4)^A6</f>
        <v>0.7938322410201696</v>
      </c>
      <c r="F6" s="2">
        <f>D6*E6</f>
        <v>4.773061186607732</v>
      </c>
    </row>
    <row r="7">
      <c r="A7" s="4">
        <v>4.0</v>
      </c>
      <c r="B7" s="2">
        <f>B6*(1+Inputs!$B$10)</f>
        <v>5.466730886725837</v>
      </c>
      <c r="C7" s="3">
        <f>Inputs!$B$10/Inputs!$B$3</f>
        <v>0.0</v>
      </c>
      <c r="D7" s="2">
        <f>B7*(1-C7)</f>
        <v>5.466730886725837</v>
      </c>
      <c r="E7" s="3">
        <f>1/(1+Inputs!$B$4)^A7</f>
        <v>0.7350298527964533</v>
      </c>
      <c r="F7" s="2">
        <f>D7*E7</f>
        <v>4.018210398947916</v>
      </c>
    </row>
    <row r="8">
      <c r="A8" s="4">
        <v>5.0</v>
      </c>
      <c r="B8" s="2">
        <f>B7*(1+Inputs!$B$10)</f>
        <v>4.970351722211131</v>
      </c>
      <c r="C8" s="3">
        <f>Inputs!$B$10/Inputs!$B$3</f>
        <v>0.0</v>
      </c>
      <c r="D8" s="2">
        <f>B8*(1-C8)</f>
        <v>4.970351722211131</v>
      </c>
      <c r="E8" s="3">
        <f>1/(1+Inputs!$B$4)^A8</f>
        <v>0.6805831970337529</v>
      </c>
      <c r="F8" s="2">
        <f>D8*E8</f>
        <v>3.382737865484671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4.36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-0.0908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5.8</v>
      </c>
      <c r="C4" s="3">
        <v>0.0006</v>
      </c>
      <c r="D4" s="3">
        <v>0.25</v>
      </c>
      <c r="E4" s="3">
        <v>0.3303</v>
      </c>
    </row>
    <row r="5">
      <c r="A5" t="inlineStr">
        <is>
          <t xml:space="preserve">Base</t>
        </is>
      </c>
      <c r="B5" s="2">
        <v>4.8</v>
      </c>
      <c r="C5" s="3">
        <v>-0.0595</v>
      </c>
      <c r="D5" s="3">
        <v>0.45</v>
      </c>
      <c r="E5" s="3">
        <v>0.1009</v>
      </c>
    </row>
    <row r="6">
      <c r="A6" t="inlineStr">
        <is>
          <t xml:space="preserve">Bear</t>
        </is>
      </c>
      <c r="B6" s="2">
        <v>3.1</v>
      </c>
      <c r="C6" s="3">
        <v>-0.1909</v>
      </c>
      <c r="D6" s="3">
        <v>0.3</v>
      </c>
      <c r="E6" s="3">
        <v>-0.289</v>
      </c>
    </row>
    <row r="7">
      <c r="A7" t="inlineStr" s="1">
        <is>
          <t xml:space="preserve">E[r] (probability-weighted)</t>
        </is>
      </c>
      <c r="E7" s="3">
        <v>0.0413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8.1507</v>
      </c>
      <c r="C4" s="4">
        <v>9.0671</v>
      </c>
      <c r="D4" s="4">
        <v>9.7251</v>
      </c>
      <c r="E4" s="4">
        <v>10.7864</v>
      </c>
      <c r="F4" s="4">
        <v>11.5459</v>
      </c>
      <c r="G4" s="4">
        <v>13.639</v>
      </c>
    </row>
    <row r="5">
      <c r="A5" t="inlineStr" s="1">
        <is>
          <t xml:space="preserve">7.25%</t>
        </is>
      </c>
      <c r="B5" s="4">
        <v>6.785</v>
      </c>
      <c r="C5" s="4">
        <v>7.4935</v>
      </c>
      <c r="D5" s="4">
        <v>7.9991</v>
      </c>
      <c r="E5" s="4">
        <v>8.8099</v>
      </c>
      <c r="F5" s="4">
        <v>9.3868</v>
      </c>
      <c r="G5" s="4">
        <v>10.9634</v>
      </c>
    </row>
    <row r="6">
      <c r="A6" t="inlineStr" s="1">
        <is>
          <t xml:space="preserve">8.00%</t>
        </is>
      </c>
      <c r="B6" s="4">
        <v>5.7901</v>
      </c>
      <c r="C6" s="4">
        <v>6.3494</v>
      </c>
      <c r="D6" s="4">
        <v>6.7459</v>
      </c>
      <c r="E6" s="4">
        <v>7.3773</v>
      </c>
      <c r="F6" s="4">
        <v>7.8236</v>
      </c>
      <c r="G6" s="4">
        <v>9.0312</v>
      </c>
    </row>
    <row r="7">
      <c r="A7" t="inlineStr" s="1">
        <is>
          <t xml:space="preserve">8.75%</t>
        </is>
      </c>
      <c r="B7" s="4">
        <v>5.0325</v>
      </c>
      <c r="C7" s="4">
        <v>5.4802</v>
      </c>
      <c r="D7" s="4">
        <v>5.7951</v>
      </c>
      <c r="E7" s="4">
        <v>6.2926</v>
      </c>
      <c r="F7" s="4">
        <v>6.6415</v>
      </c>
      <c r="G7" s="4">
        <v>7.5744</v>
      </c>
    </row>
    <row r="8">
      <c r="A8" t="inlineStr" s="1">
        <is>
          <t xml:space="preserve">9.50%</t>
        </is>
      </c>
      <c r="B8" s="4">
        <v>4.4361</v>
      </c>
      <c r="C8" s="4">
        <v>4.7975</v>
      </c>
      <c r="D8" s="4">
        <v>5.0494</v>
      </c>
      <c r="E8" s="4">
        <v>5.4438</v>
      </c>
      <c r="F8" s="4">
        <v>5.7177</v>
      </c>
      <c r="G8" s="4">
        <v>6.4396</v>
      </c>
    </row>
    <row r="9"/>
    <row r="10">
      <c r="A10" t="inlineStr">
        <is>
          <t xml:space="preserve">Bold cells ≥ current price (4.36). The conclusion is dominated by WACC and growth.</t>
        </is>
      </c>
    </row>
  </sheetData>
</worksheet>
</file>