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ShaMaran Petroleum (SNM-SDB.ST)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0.1653</v>
      </c>
    </row>
    <row r="6">
      <c r="A6" t="inlineStr">
        <is>
          <t xml:space="preserve">No-growth value / share</t>
        </is>
      </c>
      <c r="B6" s="2">
        <v>0.0191</v>
      </c>
    </row>
    <row r="7">
      <c r="A7" t="inlineStr">
        <is>
          <t xml:space="preserve">ROIC</t>
        </is>
      </c>
      <c r="B7" s="3">
        <v>0.174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9.4</v>
      </c>
    </row>
    <row r="10">
      <c r="A10" t="inlineStr">
        <is>
          <t xml:space="preserve">Economic Profit / EVA</t>
        </is>
      </c>
      <c r="B10" s="2">
        <v>35.548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65.7</v>
      </c>
    </row>
    <row r="3">
      <c r="A3" t="inlineStr">
        <is>
          <t xml:space="preserve">ROIC</t>
        </is>
      </c>
      <c r="B3" s="6">
        <v>0.174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921.0</v>
      </c>
    </row>
    <row r="8">
      <c r="A8" t="inlineStr">
        <is>
          <t xml:space="preserve">Shares (m)</t>
        </is>
      </c>
      <c r="B8" s="5">
        <v>2878.5043</v>
      </c>
    </row>
    <row r="9">
      <c r="A9" t="inlineStr">
        <is>
          <t xml:space="preserve">Share price</t>
        </is>
      </c>
      <c r="B9" s="5">
        <v>1.31</v>
      </c>
    </row>
    <row r="10">
      <c r="A10" t="inlineStr">
        <is>
          <t xml:space="preserve">Stage-1 growth g (engine driver)</t>
        </is>
      </c>
      <c r="B10" s="6">
        <v>0.1653</v>
      </c>
    </row>
    <row r="11"/>
    <row r="12">
      <c r="A12" t="inlineStr">
        <is>
          <t xml:space="preserve">Invested Capital  = NOPAT / ROIC</t>
        </is>
      </c>
      <c r="B12" s="2">
        <f>B2/B3</f>
        <v>376.9</v>
      </c>
    </row>
    <row r="13">
      <c r="A13" t="inlineStr">
        <is>
          <t xml:space="preserve">Market cap  = price × shares</t>
        </is>
      </c>
      <c r="B13" s="4">
        <f>B9*B8</f>
        <v>3770.8406330000003</v>
      </c>
    </row>
    <row r="14">
      <c r="A14" t="inlineStr">
        <is>
          <t xml:space="preserve">Enterprise value  = mcap + net debt</t>
        </is>
      </c>
      <c r="B14" s="4">
        <f>B13+B7</f>
        <v>4691.8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65.7</v>
      </c>
    </row>
    <row r="4">
      <c r="A4" t="inlineStr">
        <is>
          <t xml:space="preserve">Invested Capital</t>
        </is>
      </c>
      <c r="B4" s="2">
        <f>Inputs!B12</f>
        <v>376.9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30.151999999999997</v>
      </c>
    </row>
    <row r="7">
      <c r="A7" t="inlineStr">
        <is>
          <t xml:space="preserve">Economic Profit (EVA)  = NOPAT − charge</t>
        </is>
      </c>
      <c r="B7" s="2">
        <f>Inputs!B2-Inputs!B12*Inputs!B4</f>
        <v>35.548</v>
      </c>
    </row>
    <row r="8">
      <c r="A8" t="inlineStr">
        <is>
          <t xml:space="preserve">ROIC</t>
        </is>
      </c>
      <c r="B8" s="3">
        <f>Inputs!B3</f>
        <v>0.174</v>
      </c>
    </row>
    <row r="9">
      <c r="A9" t="inlineStr">
        <is>
          <t xml:space="preserve">ROIC − WACC spread</t>
        </is>
      </c>
      <c r="B9" s="3">
        <f>Inputs!B3-Inputs!B4</f>
        <v>0.09399999999999999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76.56021</v>
      </c>
      <c r="C4" s="3">
        <f>Inputs!$B$10/Inputs!$B$3</f>
        <v>0.95</v>
      </c>
      <c r="D4" s="2">
        <f>B4*(1-C4)</f>
        <v>3.828010500000003</v>
      </c>
      <c r="E4" s="3">
        <f>1/(1+Inputs!$B$4)^A4</f>
        <v>0.9259259259259258</v>
      </c>
      <c r="F4" s="2">
        <f>D4*E4</f>
        <v>3.544454166666669</v>
      </c>
    </row>
    <row r="5">
      <c r="A5" s="4">
        <v>2.0</v>
      </c>
      <c r="B5" s="2">
        <f>B4*(1+Inputs!$B$10)</f>
        <v>89.215612713</v>
      </c>
      <c r="C5" s="3">
        <f>Inputs!$B$10/Inputs!$B$3</f>
        <v>0.95</v>
      </c>
      <c r="D5" s="2">
        <f>B5*(1-C5)</f>
        <v>4.4607806356500035</v>
      </c>
      <c r="E5" s="3">
        <f>1/(1+Inputs!$B$4)^A5</f>
        <v>0.8573388203017832</v>
      </c>
      <c r="F5" s="2">
        <f>D5*E5</f>
        <v>3.8244004077932128</v>
      </c>
    </row>
    <row r="6">
      <c r="A6" s="4">
        <v>3.0</v>
      </c>
      <c r="B6" s="2">
        <f>B5*(1+Inputs!$B$10)</f>
        <v>103.9629534944589</v>
      </c>
      <c r="C6" s="3">
        <f>Inputs!$B$10/Inputs!$B$3</f>
        <v>0.95</v>
      </c>
      <c r="D6" s="2">
        <f>B6*(1-C6)</f>
        <v>5.19814767472295</v>
      </c>
      <c r="E6" s="3">
        <f>1/(1+Inputs!$B$4)^A6</f>
        <v>0.7938322410201696</v>
      </c>
      <c r="F6" s="2">
        <f>D6*E6</f>
        <v>4.126457217779103</v>
      </c>
    </row>
    <row r="7">
      <c r="A7" s="4">
        <v>4.0</v>
      </c>
      <c r="B7" s="2">
        <f>B6*(1+Inputs!$B$10)</f>
        <v>121.14802970709296</v>
      </c>
      <c r="C7" s="3">
        <f>Inputs!$B$10/Inputs!$B$3</f>
        <v>0.95</v>
      </c>
      <c r="D7" s="2">
        <f>B7*(1-C7)</f>
        <v>6.057401485354653</v>
      </c>
      <c r="E7" s="3">
        <f>1/(1+Inputs!$B$4)^A7</f>
        <v>0.7350298527964533</v>
      </c>
      <c r="F7" s="2">
        <f>D7*E7</f>
        <v>4.452370922109248</v>
      </c>
    </row>
    <row r="8">
      <c r="A8" s="4">
        <v>5.0</v>
      </c>
      <c r="B8" s="2">
        <f>B7*(1+Inputs!$B$10)</f>
        <v>141.17379901767544</v>
      </c>
      <c r="C8" s="3">
        <f>Inputs!$B$10/Inputs!$B$3</f>
        <v>0.95</v>
      </c>
      <c r="D8" s="2">
        <f>B8*(1-C8)</f>
        <v>7.058689950883778</v>
      </c>
      <c r="E8" s="3">
        <f>1/(1+Inputs!$B$4)^A8</f>
        <v>0.6805831970337529</v>
      </c>
      <c r="F8" s="2">
        <f>D8*E8</f>
        <v>4.804025773642506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1.31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0.1653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2.1</v>
      </c>
      <c r="C4" s="3">
        <v>0.1653</v>
      </c>
      <c r="D4" s="3">
        <v>0.25</v>
      </c>
      <c r="E4" s="3">
        <v>0.6031</v>
      </c>
    </row>
    <row r="5">
      <c r="A5" t="inlineStr">
        <is>
          <t xml:space="preserve">Base</t>
        </is>
      </c>
      <c r="B5" s="2">
        <v>1.0</v>
      </c>
      <c r="C5" s="3">
        <v>0.1653</v>
      </c>
      <c r="D5" s="3">
        <v>0.45</v>
      </c>
      <c r="E5" s="3">
        <v>-0.2366</v>
      </c>
    </row>
    <row r="6">
      <c r="A6" t="inlineStr">
        <is>
          <t xml:space="preserve">Bear</t>
        </is>
      </c>
      <c r="B6" s="2">
        <v>0.45</v>
      </c>
      <c r="C6" s="3">
        <v>0.1653</v>
      </c>
      <c r="D6" s="3">
        <v>0.3</v>
      </c>
      <c r="E6" s="3">
        <v>-0.6565</v>
      </c>
    </row>
    <row r="7">
      <c r="A7" t="inlineStr" s="1">
        <is>
          <t xml:space="preserve">E[r] (probability-weighted)</t>
        </is>
      </c>
      <c r="E7" s="3">
        <v>-0.1527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0.1404</v>
      </c>
      <c r="C4" s="4">
        <v>0.1894</v>
      </c>
      <c r="D4" s="4">
        <v>0.2245</v>
      </c>
      <c r="E4" s="4">
        <v>0.2815</v>
      </c>
      <c r="F4" s="4">
        <v>0.3223</v>
      </c>
      <c r="G4" s="4">
        <v>0.4352</v>
      </c>
    </row>
    <row r="5">
      <c r="A5" t="inlineStr" s="1">
        <is>
          <t xml:space="preserve">7.25%</t>
        </is>
      </c>
      <c r="B5" s="4">
        <v>0.0702</v>
      </c>
      <c r="C5" s="4">
        <v>0.1084</v>
      </c>
      <c r="D5" s="4">
        <v>0.1357</v>
      </c>
      <c r="E5" s="4">
        <v>0.1797</v>
      </c>
      <c r="F5" s="4">
        <v>0.2111</v>
      </c>
      <c r="G5" s="4">
        <v>0.2974</v>
      </c>
    </row>
    <row r="6">
      <c r="A6" t="inlineStr" s="1">
        <is>
          <t xml:space="preserve">8.00%</t>
        </is>
      </c>
      <c r="B6" s="4">
        <v>0.0191</v>
      </c>
      <c r="C6" s="4">
        <v>0.0495</v>
      </c>
      <c r="D6" s="4">
        <v>0.0712</v>
      </c>
      <c r="E6" s="4">
        <v>0.1059</v>
      </c>
      <c r="F6" s="4">
        <v>0.1306</v>
      </c>
      <c r="G6" s="4">
        <v>0.1977</v>
      </c>
    </row>
    <row r="7">
      <c r="A7" t="inlineStr" s="1">
        <is>
          <t xml:space="preserve">8.75%</t>
        </is>
      </c>
      <c r="B7" s="4">
        <v>-0.0199</v>
      </c>
      <c r="C7" s="4">
        <v>0.0048</v>
      </c>
      <c r="D7" s="4">
        <v>0.0223</v>
      </c>
      <c r="E7" s="4">
        <v>0.0501</v>
      </c>
      <c r="F7" s="4">
        <v>0.0697</v>
      </c>
      <c r="G7" s="4">
        <v>0.1226</v>
      </c>
    </row>
    <row r="8">
      <c r="A8" t="inlineStr" s="1">
        <is>
          <t xml:space="preserve">9.50%</t>
        </is>
      </c>
      <c r="B8" s="4">
        <v>-0.0505</v>
      </c>
      <c r="C8" s="4">
        <v>-0.0303</v>
      </c>
      <c r="D8" s="4">
        <v>-0.0161</v>
      </c>
      <c r="E8" s="4">
        <v>0.0063</v>
      </c>
      <c r="F8" s="4">
        <v>0.022</v>
      </c>
      <c r="G8" s="4">
        <v>0.064</v>
      </c>
    </row>
    <row r="9"/>
    <row r="10">
      <c r="A10" t="inlineStr">
        <is>
          <t xml:space="preserve">Bold cells ≥ current price (1.31). The conclusion is dominated by WACC and growth.</t>
        </is>
      </c>
    </row>
  </sheetData>
</worksheet>
</file>