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A.P. Moller Maersk A (MAERSK-A.CO)</t>
        </is>
      </c>
    </row>
    <row r="2">
      <c r="A2" t="inlineStr">
        <is>
          <t xml:space="preserve">operating frame (NOPAT / Invested Capital) · USD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-0.5</v>
      </c>
    </row>
    <row r="6">
      <c r="A6" t="inlineStr">
        <is>
          <t xml:space="preserve">No-growth value / share</t>
        </is>
      </c>
      <c r="B6" s="2">
        <v>-3145.663</v>
      </c>
    </row>
    <row r="7">
      <c r="A7" t="inlineStr">
        <is>
          <t xml:space="preserve">ROIC</t>
        </is>
      </c>
      <c r="B7" s="3">
        <v>0.0347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-4.53</v>
      </c>
    </row>
    <row r="10">
      <c r="A10" t="inlineStr">
        <is>
          <t xml:space="preserve">Economic Profit / EVA</t>
        </is>
      </c>
      <c r="B10" s="2">
        <v>-2555.16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1957</v>
      </c>
    </row>
    <row r="3">
      <c r="A3" t="inlineStr">
        <is>
          <t xml:space="preserve">ROIC</t>
        </is>
      </c>
      <c r="B3" s="6">
        <v>0.0347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64545.1</v>
      </c>
    </row>
    <row r="8">
      <c r="A8" t="inlineStr">
        <is>
          <t xml:space="preserve">Shares (m)</t>
        </is>
      </c>
      <c r="B8" s="5">
        <v>15.829</v>
      </c>
    </row>
    <row r="9">
      <c r="A9" t="inlineStr">
        <is>
          <t xml:space="preserve">Share price</t>
        </is>
      </c>
      <c r="B9" s="5">
        <v>15510.0</v>
      </c>
    </row>
    <row r="10">
      <c r="A10" t="inlineStr">
        <is>
          <t xml:space="preserve">Stage-1 growth g (engine driver)</t>
        </is>
      </c>
      <c r="B10" s="6">
        <v>-0.5</v>
      </c>
    </row>
    <row r="11"/>
    <row r="12">
      <c r="A12" t="inlineStr">
        <is>
          <t xml:space="preserve">Invested Capital  = NOPAT / ROIC</t>
        </is>
      </c>
      <c r="B12" s="2">
        <f>B2/B3</f>
        <v>56402</v>
      </c>
    </row>
    <row r="13">
      <c r="A13" t="inlineStr">
        <is>
          <t xml:space="preserve">Market cap  = price × shares</t>
        </is>
      </c>
      <c r="B13" s="4">
        <f>B9*B8</f>
        <v>245507.79</v>
      </c>
    </row>
    <row r="14">
      <c r="A14" t="inlineStr">
        <is>
          <t xml:space="preserve">Enterprise value  = mcap + net debt</t>
        </is>
      </c>
      <c r="B14" s="4">
        <f>B13+B7</f>
        <v>310052.9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1957</v>
      </c>
    </row>
    <row r="4">
      <c r="A4" t="inlineStr">
        <is>
          <t xml:space="preserve">Invested Capital</t>
        </is>
      </c>
      <c r="B4" s="2">
        <f>Inputs!B12</f>
        <v>56402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4512.16</v>
      </c>
    </row>
    <row r="7">
      <c r="A7" t="inlineStr">
        <is>
          <t xml:space="preserve">Economic Profit (EVA)  = NOPAT − charge</t>
        </is>
      </c>
      <c r="B7" s="2">
        <f>Inputs!B2-Inputs!B12*Inputs!B4</f>
        <v>-2555.16</v>
      </c>
    </row>
    <row r="8">
      <c r="A8" t="inlineStr">
        <is>
          <t xml:space="preserve">ROIC</t>
        </is>
      </c>
      <c r="B8" s="3">
        <f>Inputs!B3</f>
        <v>0.0347</v>
      </c>
    </row>
    <row r="9">
      <c r="A9" t="inlineStr">
        <is>
          <t xml:space="preserve">ROIC − WACC spread</t>
        </is>
      </c>
      <c r="B9" s="3">
        <f>Inputs!B3-Inputs!B4</f>
        <v>-0.0453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978.5</v>
      </c>
      <c r="C4" s="3">
        <f>Inputs!$B$10/Inputs!$B$3</f>
        <v>0.0</v>
      </c>
      <c r="D4" s="2">
        <f>B4*(1-C4)</f>
        <v>978.5</v>
      </c>
      <c r="E4" s="3">
        <f>1/(1+Inputs!$B$4)^A4</f>
        <v>0.9259259259259258</v>
      </c>
      <c r="F4" s="2">
        <f>D4*E4</f>
        <v>906.0185185185184</v>
      </c>
    </row>
    <row r="5">
      <c r="A5" s="4">
        <v>2.0</v>
      </c>
      <c r="B5" s="2">
        <f>B4*(1+Inputs!$B$10)</f>
        <v>489.25</v>
      </c>
      <c r="C5" s="3">
        <f>Inputs!$B$10/Inputs!$B$3</f>
        <v>0.0</v>
      </c>
      <c r="D5" s="2">
        <f>B5*(1-C5)</f>
        <v>489.25</v>
      </c>
      <c r="E5" s="3">
        <f>1/(1+Inputs!$B$4)^A5</f>
        <v>0.8573388203017832</v>
      </c>
      <c r="F5" s="2">
        <f>D5*E5</f>
        <v>419.45301783264745</v>
      </c>
    </row>
    <row r="6">
      <c r="A6" s="4">
        <v>3.0</v>
      </c>
      <c r="B6" s="2">
        <f>B5*(1+Inputs!$B$10)</f>
        <v>244.625</v>
      </c>
      <c r="C6" s="3">
        <f>Inputs!$B$10/Inputs!$B$3</f>
        <v>0.0</v>
      </c>
      <c r="D6" s="2">
        <f>B6*(1-C6)</f>
        <v>244.625</v>
      </c>
      <c r="E6" s="3">
        <f>1/(1+Inputs!$B$4)^A6</f>
        <v>0.7938322410201696</v>
      </c>
      <c r="F6" s="2">
        <f>D6*E6</f>
        <v>194.19121195955898</v>
      </c>
    </row>
    <row r="7">
      <c r="A7" s="4">
        <v>4.0</v>
      </c>
      <c r="B7" s="2">
        <f>B6*(1+Inputs!$B$10)</f>
        <v>122.3125</v>
      </c>
      <c r="C7" s="3">
        <f>Inputs!$B$10/Inputs!$B$3</f>
        <v>0.0</v>
      </c>
      <c r="D7" s="2">
        <f>B7*(1-C7)</f>
        <v>122.3125</v>
      </c>
      <c r="E7" s="3">
        <f>1/(1+Inputs!$B$4)^A7</f>
        <v>0.7350298527964533</v>
      </c>
      <c r="F7" s="2">
        <f>D7*E7</f>
        <v>89.9033388701662</v>
      </c>
    </row>
    <row r="8">
      <c r="A8" s="4">
        <v>5.0</v>
      </c>
      <c r="B8" s="2">
        <f>B7*(1+Inputs!$B$10)</f>
        <v>61.15625</v>
      </c>
      <c r="C8" s="3">
        <f>Inputs!$B$10/Inputs!$B$3</f>
        <v>0.0</v>
      </c>
      <c r="D8" s="2">
        <f>B8*(1-C8)</f>
        <v>61.15625</v>
      </c>
      <c r="E8" s="3">
        <f>1/(1+Inputs!$B$4)^A8</f>
        <v>0.6805831970337529</v>
      </c>
      <c r="F8" s="2">
        <f>D8*E8</f>
        <v>41.62191614359545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15510.0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-0.5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21500.0</v>
      </c>
      <c r="C4" s="3">
        <v>-0.5</v>
      </c>
      <c r="D4" s="3">
        <v>0.25</v>
      </c>
      <c r="E4" s="3">
        <v>0.3862</v>
      </c>
    </row>
    <row r="5">
      <c r="A5" t="inlineStr">
        <is>
          <t xml:space="preserve">Base</t>
        </is>
      </c>
      <c r="B5" s="2">
        <v>16200.0</v>
      </c>
      <c r="C5" s="3">
        <v>-0.5</v>
      </c>
      <c r="D5" s="3">
        <v>0.45</v>
      </c>
      <c r="E5" s="3">
        <v>0.0445</v>
      </c>
    </row>
    <row r="6">
      <c r="A6" t="inlineStr">
        <is>
          <t xml:space="preserve">Bear</t>
        </is>
      </c>
      <c r="B6" s="2">
        <v>11000.0</v>
      </c>
      <c r="C6" s="3">
        <v>-0.5</v>
      </c>
      <c r="D6" s="3">
        <v>0.3</v>
      </c>
      <c r="E6" s="3">
        <v>-0.2908</v>
      </c>
    </row>
    <row r="7">
      <c r="A7" t="inlineStr" s="1">
        <is>
          <t xml:space="preserve">E[r] (probability-weighted)</t>
        </is>
      </c>
      <c r="E7" s="3">
        <v>0.0293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-2917.4748</v>
      </c>
      <c r="C4" s="4">
        <v>-3252.4771</v>
      </c>
      <c r="D4" s="4">
        <v>-3513.9331</v>
      </c>
      <c r="E4" s="4">
        <v>-3969.6385</v>
      </c>
      <c r="F4" s="4">
        <v>-4319.7698</v>
      </c>
      <c r="G4" s="4">
        <v>-5378.9382</v>
      </c>
    </row>
    <row r="5">
      <c r="A5" t="inlineStr" s="1">
        <is>
          <t xml:space="preserve">7.25%</t>
        </is>
      </c>
      <c r="B5" s="4">
        <v>-3048.5395</v>
      </c>
      <c r="C5" s="4">
        <v>-3394.0934</v>
      </c>
      <c r="D5" s="4">
        <v>-3662.7669</v>
      </c>
      <c r="E5" s="4">
        <v>-4129.5203</v>
      </c>
      <c r="F5" s="4">
        <v>-4487.1283</v>
      </c>
      <c r="G5" s="4">
        <v>-5565.1637</v>
      </c>
    </row>
    <row r="6">
      <c r="A6" t="inlineStr" s="1">
        <is>
          <t xml:space="preserve">8.00%</t>
        </is>
      </c>
      <c r="B6" s="4">
        <v>-3145.6636</v>
      </c>
      <c r="C6" s="4">
        <v>-3496.6863</v>
      </c>
      <c r="D6" s="4">
        <v>-3768.864</v>
      </c>
      <c r="E6" s="4">
        <v>-4240.5719</v>
      </c>
      <c r="F6" s="4">
        <v>-4601.2239</v>
      </c>
      <c r="G6" s="4">
        <v>-5685.6326</v>
      </c>
    </row>
    <row r="7">
      <c r="A7" t="inlineStr" s="1">
        <is>
          <t xml:space="preserve">8.75%</t>
        </is>
      </c>
      <c r="B7" s="4">
        <v>-3220.991</v>
      </c>
      <c r="C7" s="4">
        <v>-3574.3212</v>
      </c>
      <c r="D7" s="4">
        <v>-3847.7001</v>
      </c>
      <c r="E7" s="4">
        <v>-4320.5946</v>
      </c>
      <c r="F7" s="4">
        <v>-4681.5573</v>
      </c>
      <c r="G7" s="4">
        <v>-5764.6674</v>
      </c>
    </row>
    <row r="8">
      <c r="A8" t="inlineStr" s="1">
        <is>
          <t xml:space="preserve">9.50%</t>
        </is>
      </c>
      <c r="B8" s="4">
        <v>-3281.4648</v>
      </c>
      <c r="C8" s="4">
        <v>-3635.0344</v>
      </c>
      <c r="D8" s="4">
        <v>-3908.1138</v>
      </c>
      <c r="E8" s="4">
        <v>-4379.7495</v>
      </c>
      <c r="F8" s="4">
        <v>-4739.2558</v>
      </c>
      <c r="G8" s="4">
        <v>-5816.1345</v>
      </c>
    </row>
    <row r="9"/>
    <row r="10">
      <c r="A10" t="inlineStr">
        <is>
          <t xml:space="preserve">Bold cells ≥ current price (15510.0). The conclusion is dominated by WACC and growth.</t>
        </is>
      </c>
    </row>
  </sheetData>
</worksheet>
</file>