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Camurus (CAMX.ST)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0.2563</v>
      </c>
    </row>
    <row r="6">
      <c r="A6" t="inlineStr">
        <is>
          <t xml:space="preserve">No-growth value / share</t>
        </is>
      </c>
      <c r="B6" s="2">
        <v>236.9321</v>
      </c>
    </row>
    <row r="7">
      <c r="A7" t="inlineStr">
        <is>
          <t xml:space="preserve">ROIC</t>
        </is>
      </c>
      <c r="B7" s="3">
        <v>0.9965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91.65</v>
      </c>
    </row>
    <row r="10">
      <c r="A10" t="inlineStr">
        <is>
          <t xml:space="preserve">Economic Profit / EVA</t>
        </is>
      </c>
      <c r="B10" s="2">
        <v>580.068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630.7</v>
      </c>
    </row>
    <row r="3">
      <c r="A3" t="inlineStr">
        <is>
          <t xml:space="preserve">ROIC</t>
        </is>
      </c>
      <c r="B3" s="6">
        <v>0.9965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-3765.6</v>
      </c>
    </row>
    <row r="8">
      <c r="A8" t="inlineStr">
        <is>
          <t xml:space="preserve">Shares (m)</t>
        </is>
      </c>
      <c r="B8" s="5">
        <v>59.4377</v>
      </c>
    </row>
    <row r="9">
      <c r="A9" t="inlineStr">
        <is>
          <t xml:space="preserve">Share price</t>
        </is>
      </c>
      <c r="B9" s="5">
        <v>537.5</v>
      </c>
    </row>
    <row r="10">
      <c r="A10" t="inlineStr">
        <is>
          <t xml:space="preserve">Stage-1 growth g (engine driver)</t>
        </is>
      </c>
      <c r="B10" s="6">
        <v>0.2563</v>
      </c>
    </row>
    <row r="11"/>
    <row r="12">
      <c r="A12" t="inlineStr">
        <is>
          <t xml:space="preserve">Invested Capital  = NOPAT / ROIC</t>
        </is>
      </c>
      <c r="B12" s="2">
        <f>B2/B3</f>
        <v>632.9</v>
      </c>
    </row>
    <row r="13">
      <c r="A13" t="inlineStr">
        <is>
          <t xml:space="preserve">Market cap  = price × shares</t>
        </is>
      </c>
      <c r="B13" s="4">
        <f>B9*B8</f>
        <v>31947.76375</v>
      </c>
    </row>
    <row r="14">
      <c r="A14" t="inlineStr">
        <is>
          <t xml:space="preserve">Enterprise value  = mcap + net debt</t>
        </is>
      </c>
      <c r="B14" s="4">
        <f>B13+B7</f>
        <v>28182.2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630.7</v>
      </c>
    </row>
    <row r="4">
      <c r="A4" t="inlineStr">
        <is>
          <t xml:space="preserve">Invested Capital</t>
        </is>
      </c>
      <c r="B4" s="2">
        <f>Inputs!B12</f>
        <v>632.9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50.632</v>
      </c>
    </row>
    <row r="7">
      <c r="A7" t="inlineStr">
        <is>
          <t xml:space="preserve">Economic Profit (EVA)  = NOPAT − charge</t>
        </is>
      </c>
      <c r="B7" s="2">
        <f>Inputs!B2-Inputs!B12*Inputs!B4</f>
        <v>580.0680000000001</v>
      </c>
    </row>
    <row r="8">
      <c r="A8" t="inlineStr">
        <is>
          <t xml:space="preserve">ROIC</t>
        </is>
      </c>
      <c r="B8" s="3">
        <f>Inputs!B3</f>
        <v>0.9965</v>
      </c>
    </row>
    <row r="9">
      <c r="A9" t="inlineStr">
        <is>
          <t xml:space="preserve">ROIC − WACC spread</t>
        </is>
      </c>
      <c r="B9" s="3">
        <f>Inputs!B3-Inputs!B4</f>
        <v>0.9165000000000001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792.3484100000001</v>
      </c>
      <c r="C4" s="3">
        <f>Inputs!$B$10/Inputs!$B$3</f>
        <v>0.2572002007024586</v>
      </c>
      <c r="D4" s="2">
        <f>B4*(1-C4)</f>
        <v>588.5562399217262</v>
      </c>
      <c r="E4" s="3">
        <f>1/(1+Inputs!$B$4)^A4</f>
        <v>0.9259259259259258</v>
      </c>
      <c r="F4" s="2">
        <f>D4*E4</f>
        <v>544.9594814090057</v>
      </c>
    </row>
    <row r="5">
      <c r="A5" s="4">
        <v>2.0</v>
      </c>
      <c r="B5" s="2">
        <f>B4*(1+Inputs!$B$10)</f>
        <v>995.427307483</v>
      </c>
      <c r="C5" s="3">
        <f>Inputs!$B$10/Inputs!$B$3</f>
        <v>0.2572002007024586</v>
      </c>
      <c r="D5" s="2">
        <f>B5*(1-C5)</f>
        <v>739.4032042136646</v>
      </c>
      <c r="E5" s="3">
        <f>1/(1+Inputs!$B$4)^A5</f>
        <v>0.8573388203017832</v>
      </c>
      <c r="F5" s="2">
        <f>D5*E5</f>
        <v>633.9190708279017</v>
      </c>
    </row>
    <row r="6">
      <c r="A6" s="4">
        <v>3.0</v>
      </c>
      <c r="B6" s="2">
        <f>B5*(1+Inputs!$B$10)</f>
        <v>1250.555326390893</v>
      </c>
      <c r="C6" s="3">
        <f>Inputs!$B$10/Inputs!$B$3</f>
        <v>0.2572002007024586</v>
      </c>
      <c r="D6" s="2">
        <f>B6*(1-C6)</f>
        <v>928.9122454536268</v>
      </c>
      <c r="E6" s="3">
        <f>1/(1+Inputs!$B$4)^A6</f>
        <v>0.7938322410201696</v>
      </c>
      <c r="F6" s="2">
        <f>D6*E6</f>
        <v>737.4004895195304</v>
      </c>
    </row>
    <row r="7">
      <c r="A7" s="4">
        <v>4.0</v>
      </c>
      <c r="B7" s="2">
        <f>B6*(1+Inputs!$B$10)</f>
        <v>1571.0726565448788</v>
      </c>
      <c r="C7" s="3">
        <f>Inputs!$B$10/Inputs!$B$3</f>
        <v>0.2572002007024586</v>
      </c>
      <c r="D7" s="2">
        <f>B7*(1-C7)</f>
        <v>1166.9924539633912</v>
      </c>
      <c r="E7" s="3">
        <f>1/(1+Inputs!$B$4)^A7</f>
        <v>0.7350298527964533</v>
      </c>
      <c r="F7" s="2">
        <f>D7*E7</f>
        <v>857.7742916512832</v>
      </c>
    </row>
    <row r="8">
      <c r="A8" s="4">
        <v>5.0</v>
      </c>
      <c r="B8" s="2">
        <f>B7*(1+Inputs!$B$10)</f>
        <v>1973.7385784173312</v>
      </c>
      <c r="C8" s="3">
        <f>Inputs!$B$10/Inputs!$B$3</f>
        <v>0.2572002007024586</v>
      </c>
      <c r="D8" s="2">
        <f>B8*(1-C8)</f>
        <v>1466.0926199142084</v>
      </c>
      <c r="E8" s="3">
        <f>1/(1+Inputs!$B$4)^A8</f>
        <v>0.6805831970337529</v>
      </c>
      <c r="F8" s="2">
        <f>D8*E8</f>
        <v>997.7980024088027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537.5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0.2563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760.0</v>
      </c>
      <c r="C4" s="3">
        <v>0.3664</v>
      </c>
      <c r="D4" s="3">
        <v>0.3</v>
      </c>
      <c r="E4" s="3">
        <v>0.414</v>
      </c>
    </row>
    <row r="5">
      <c r="A5" t="inlineStr">
        <is>
          <t xml:space="preserve">Base</t>
        </is>
      </c>
      <c r="B5" s="2">
        <v>560.0</v>
      </c>
      <c r="C5" s="3">
        <v>0.2692</v>
      </c>
      <c r="D5" s="3">
        <v>0.45</v>
      </c>
      <c r="E5" s="3">
        <v>0.0419</v>
      </c>
    </row>
    <row r="6">
      <c r="A6" t="inlineStr">
        <is>
          <t xml:space="preserve">Bear</t>
        </is>
      </c>
      <c r="B6" s="2">
        <v>390.0</v>
      </c>
      <c r="C6" s="3">
        <v>0.1565</v>
      </c>
      <c r="D6" s="3">
        <v>0.25</v>
      </c>
      <c r="E6" s="3">
        <v>-0.2744</v>
      </c>
    </row>
    <row r="7">
      <c r="A7" t="inlineStr" s="1">
        <is>
          <t xml:space="preserve">E[r] (probability-weighted)</t>
        </is>
      </c>
      <c r="E7" s="3">
        <v>0.0744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300.9328</v>
      </c>
      <c r="C4" s="4">
        <v>334.2551</v>
      </c>
      <c r="D4" s="4">
        <v>358.5959</v>
      </c>
      <c r="E4" s="4">
        <v>398.5405</v>
      </c>
      <c r="F4" s="4">
        <v>427.6082</v>
      </c>
      <c r="G4" s="4">
        <v>509.5964</v>
      </c>
    </row>
    <row r="5">
      <c r="A5" t="inlineStr" s="1">
        <is>
          <t xml:space="preserve">7.25%</t>
        </is>
      </c>
      <c r="B5" s="4">
        <v>263.8867</v>
      </c>
      <c r="C5" s="4">
        <v>291.3796</v>
      </c>
      <c r="D5" s="4">
        <v>311.4411</v>
      </c>
      <c r="E5" s="4">
        <v>344.3305</v>
      </c>
      <c r="F5" s="4">
        <v>368.2421</v>
      </c>
      <c r="G5" s="4">
        <v>435.6037</v>
      </c>
    </row>
    <row r="6">
      <c r="A6" t="inlineStr" s="1">
        <is>
          <t xml:space="preserve">8.00%</t>
        </is>
      </c>
      <c r="B6" s="4">
        <v>236.9314</v>
      </c>
      <c r="C6" s="4">
        <v>260.2002</v>
      </c>
      <c r="D6" s="4">
        <v>277.1617</v>
      </c>
      <c r="E6" s="4">
        <v>304.9413</v>
      </c>
      <c r="F6" s="4">
        <v>325.1191</v>
      </c>
      <c r="G6" s="4">
        <v>381.8929</v>
      </c>
    </row>
    <row r="7">
      <c r="A7" t="inlineStr" s="1">
        <is>
          <t xml:space="preserve">8.75%</t>
        </is>
      </c>
      <c r="B7" s="4">
        <v>216.4346</v>
      </c>
      <c r="C7" s="4">
        <v>236.5062</v>
      </c>
      <c r="D7" s="4">
        <v>251.1219</v>
      </c>
      <c r="E7" s="4">
        <v>275.0359</v>
      </c>
      <c r="F7" s="4">
        <v>292.3899</v>
      </c>
      <c r="G7" s="4">
        <v>341.1585</v>
      </c>
    </row>
    <row r="8">
      <c r="A8" t="inlineStr" s="1">
        <is>
          <t xml:space="preserve">9.50%</t>
        </is>
      </c>
      <c r="B8" s="4">
        <v>200.3209</v>
      </c>
      <c r="C8" s="4">
        <v>217.8915</v>
      </c>
      <c r="D8" s="4">
        <v>230.6728</v>
      </c>
      <c r="E8" s="4">
        <v>251.5649</v>
      </c>
      <c r="F8" s="4">
        <v>266.712</v>
      </c>
      <c r="G8" s="4">
        <v>309.2266</v>
      </c>
    </row>
    <row r="9"/>
    <row r="10">
      <c r="A10" t="inlineStr">
        <is>
          <t xml:space="preserve">Bold cells ≥ current price (537.5). The conclusion is dominated by WACC and growth.</t>
        </is>
      </c>
    </row>
  </sheetData>
</worksheet>
</file>