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Lubawa SA (LBW.WA)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13613.9981</v>
      </c>
    </row>
    <row r="7">
      <c r="A7" t="inlineStr">
        <is>
          <t xml:space="preserve">ROIC</t>
        </is>
      </c>
      <c r="B7" s="3">
        <v>0.3413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26.13</v>
      </c>
    </row>
    <row r="10">
      <c r="A10" t="inlineStr">
        <is>
          <t xml:space="preserve">Economic Profit / EVA</t>
        </is>
      </c>
      <c r="B10" s="2">
        <v>99448.48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129898</v>
      </c>
    </row>
    <row r="3">
      <c r="A3" t="inlineStr">
        <is>
          <t xml:space="preserve">ROIC</t>
        </is>
      </c>
      <c r="B3" s="6">
        <v>0.3413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-240.4</v>
      </c>
    </row>
    <row r="8">
      <c r="A8" t="inlineStr">
        <is>
          <t xml:space="preserve">Shares (m)</t>
        </is>
      </c>
      <c r="B8" s="5">
        <v>150.27</v>
      </c>
    </row>
    <row r="9">
      <c r="A9" t="inlineStr">
        <is>
          <t xml:space="preserve">Share price</t>
        </is>
      </c>
      <c r="B9" s="5">
        <v>11.86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380619</v>
      </c>
    </row>
    <row r="13">
      <c r="A13" t="inlineStr">
        <is>
          <t xml:space="preserve">Market cap  = price × shares</t>
        </is>
      </c>
      <c r="B13" s="4">
        <f>B9*B8</f>
        <v>1782.2022</v>
      </c>
    </row>
    <row r="14">
      <c r="A14" t="inlineStr">
        <is>
          <t xml:space="preserve">Enterprise value  = mcap + net debt</t>
        </is>
      </c>
      <c r="B14" s="4">
        <f>B13+B7</f>
        <v>1541.8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129898</v>
      </c>
    </row>
    <row r="4">
      <c r="A4" t="inlineStr">
        <is>
          <t xml:space="preserve">Invested Capital</t>
        </is>
      </c>
      <c r="B4" s="2">
        <f>Inputs!B12</f>
        <v>380619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30449.52</v>
      </c>
    </row>
    <row r="7">
      <c r="A7" t="inlineStr">
        <is>
          <t xml:space="preserve">Economic Profit (EVA)  = NOPAT − charge</t>
        </is>
      </c>
      <c r="B7" s="2">
        <f>Inputs!B2-Inputs!B12*Inputs!B4</f>
        <v>99448.48</v>
      </c>
    </row>
    <row r="8">
      <c r="A8" t="inlineStr">
        <is>
          <t xml:space="preserve">ROIC</t>
        </is>
      </c>
      <c r="B8" s="3">
        <f>Inputs!B3</f>
        <v>0.3413</v>
      </c>
    </row>
    <row r="9">
      <c r="A9" t="inlineStr">
        <is>
          <t xml:space="preserve">ROIC − WACC spread</t>
        </is>
      </c>
      <c r="B9" s="3">
        <f>Inputs!B3-Inputs!B4</f>
        <v>0.2613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64949.0</v>
      </c>
      <c r="C4" s="3">
        <f>Inputs!$B$10/Inputs!$B$3</f>
        <v>0.0</v>
      </c>
      <c r="D4" s="2">
        <f>B4*(1-C4)</f>
        <v>64949.0</v>
      </c>
      <c r="E4" s="3">
        <f>1/(1+Inputs!$B$4)^A4</f>
        <v>0.9259259259259258</v>
      </c>
      <c r="F4" s="2">
        <f>D4*E4</f>
        <v>60137.962962962956</v>
      </c>
    </row>
    <row r="5">
      <c r="A5" s="4">
        <v>2.0</v>
      </c>
      <c r="B5" s="2">
        <f>B4*(1+Inputs!$B$10)</f>
        <v>32474.5</v>
      </c>
      <c r="C5" s="3">
        <f>Inputs!$B$10/Inputs!$B$3</f>
        <v>0.0</v>
      </c>
      <c r="D5" s="2">
        <f>B5*(1-C5)</f>
        <v>32474.5</v>
      </c>
      <c r="E5" s="3">
        <f>1/(1+Inputs!$B$4)^A5</f>
        <v>0.8573388203017832</v>
      </c>
      <c r="F5" s="2">
        <f>D5*E5</f>
        <v>27841.64951989026</v>
      </c>
    </row>
    <row r="6">
      <c r="A6" s="4">
        <v>3.0</v>
      </c>
      <c r="B6" s="2">
        <f>B5*(1+Inputs!$B$10)</f>
        <v>16237.25</v>
      </c>
      <c r="C6" s="3">
        <f>Inputs!$B$10/Inputs!$B$3</f>
        <v>0.0</v>
      </c>
      <c r="D6" s="2">
        <f>B6*(1-C6)</f>
        <v>16237.25</v>
      </c>
      <c r="E6" s="3">
        <f>1/(1+Inputs!$B$4)^A6</f>
        <v>0.7938322410201696</v>
      </c>
      <c r="F6" s="2">
        <f>D6*E6</f>
        <v>12889.652555504748</v>
      </c>
    </row>
    <row r="7">
      <c r="A7" s="4">
        <v>4.0</v>
      </c>
      <c r="B7" s="2">
        <f>B6*(1+Inputs!$B$10)</f>
        <v>8118.625</v>
      </c>
      <c r="C7" s="3">
        <f>Inputs!$B$10/Inputs!$B$3</f>
        <v>0.0</v>
      </c>
      <c r="D7" s="2">
        <f>B7*(1-C7)</f>
        <v>8118.625</v>
      </c>
      <c r="E7" s="3">
        <f>1/(1+Inputs!$B$4)^A7</f>
        <v>0.7350298527964533</v>
      </c>
      <c r="F7" s="2">
        <f>D7*E7</f>
        <v>5967.431738659606</v>
      </c>
    </row>
    <row r="8">
      <c r="A8" s="4">
        <v>5.0</v>
      </c>
      <c r="B8" s="2">
        <f>B7*(1+Inputs!$B$10)</f>
        <v>4059.3125</v>
      </c>
      <c r="C8" s="3">
        <f>Inputs!$B$10/Inputs!$B$3</f>
        <v>0.0</v>
      </c>
      <c r="D8" s="2">
        <f>B8*(1-C8)</f>
        <v>4059.3125</v>
      </c>
      <c r="E8" s="3">
        <f>1/(1+Inputs!$B$4)^A8</f>
        <v>0.6805831970337529</v>
      </c>
      <c r="F8" s="2">
        <f>D8*E8</f>
        <v>2762.699879009076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11.86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18.0</v>
      </c>
      <c r="C4" s="3">
        <v>-0.5</v>
      </c>
      <c r="D4" s="3">
        <v>0.3</v>
      </c>
      <c r="E4" s="3">
        <v>0.5177</v>
      </c>
    </row>
    <row r="5">
      <c r="A5" t="inlineStr">
        <is>
          <t xml:space="preserve">Base</t>
        </is>
      </c>
      <c r="B5" s="2">
        <v>14.0</v>
      </c>
      <c r="C5" s="3">
        <v>-0.5</v>
      </c>
      <c r="D5" s="3">
        <v>0.45</v>
      </c>
      <c r="E5" s="3">
        <v>0.1804</v>
      </c>
    </row>
    <row r="6">
      <c r="A6" t="inlineStr">
        <is>
          <t xml:space="preserve">Bear</t>
        </is>
      </c>
      <c r="B6" s="2">
        <v>8.5</v>
      </c>
      <c r="C6" s="3">
        <v>-0.5</v>
      </c>
      <c r="D6" s="3">
        <v>0.25</v>
      </c>
      <c r="E6" s="3">
        <v>-0.2833</v>
      </c>
    </row>
    <row r="7">
      <c r="A7" t="inlineStr" s="1">
        <is>
          <t xml:space="preserve">E[r] (probability-weighted)</t>
        </is>
      </c>
      <c r="E7" s="3">
        <v>0.1657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18577.2464</v>
      </c>
      <c r="C4" s="4">
        <v>20941.5935</v>
      </c>
      <c r="D4" s="4">
        <v>22660.5612</v>
      </c>
      <c r="E4" s="4">
        <v>25468.5787</v>
      </c>
      <c r="F4" s="4">
        <v>27503.0128</v>
      </c>
      <c r="G4" s="4">
        <v>33206.6492</v>
      </c>
    </row>
    <row r="5">
      <c r="A5" t="inlineStr" s="1">
        <is>
          <t xml:space="preserve">7.25%</t>
        </is>
      </c>
      <c r="B5" s="4">
        <v>15704.8485</v>
      </c>
      <c r="C5" s="4">
        <v>17622.089</v>
      </c>
      <c r="D5" s="4">
        <v>19013.0989</v>
      </c>
      <c r="E5" s="4">
        <v>21280.8272</v>
      </c>
      <c r="F5" s="4">
        <v>22920.6823</v>
      </c>
      <c r="G5" s="4">
        <v>27506.1639</v>
      </c>
    </row>
    <row r="6">
      <c r="A6" t="inlineStr" s="1">
        <is>
          <t xml:space="preserve">8.00%</t>
        </is>
      </c>
      <c r="B6" s="4">
        <v>13613.9982</v>
      </c>
      <c r="C6" s="4">
        <v>15208.31</v>
      </c>
      <c r="D6" s="4">
        <v>16362.5689</v>
      </c>
      <c r="E6" s="4">
        <v>18240.4588</v>
      </c>
      <c r="F6" s="4">
        <v>19595.7448</v>
      </c>
      <c r="G6" s="4">
        <v>23375.3361</v>
      </c>
    </row>
    <row r="7">
      <c r="A7" t="inlineStr" s="1">
        <is>
          <t xml:space="preserve">8.75%</t>
        </is>
      </c>
      <c r="B7" s="4">
        <v>12023.4085</v>
      </c>
      <c r="C7" s="4">
        <v>13374.1794</v>
      </c>
      <c r="D7" s="4">
        <v>14349.9911</v>
      </c>
      <c r="E7" s="4">
        <v>15934.2083</v>
      </c>
      <c r="F7" s="4">
        <v>17075.2356</v>
      </c>
      <c r="G7" s="4">
        <v>20248.4884</v>
      </c>
    </row>
    <row r="8">
      <c r="A8" t="inlineStr" s="1">
        <is>
          <t xml:space="preserve">9.50%</t>
        </is>
      </c>
      <c r="B8" s="4">
        <v>10772.3409</v>
      </c>
      <c r="C8" s="4">
        <v>11933.3685</v>
      </c>
      <c r="D8" s="4">
        <v>12770.2378</v>
      </c>
      <c r="E8" s="4">
        <v>14125.9339</v>
      </c>
      <c r="F8" s="4">
        <v>15100.3318</v>
      </c>
      <c r="G8" s="4">
        <v>17802.405</v>
      </c>
    </row>
    <row r="9"/>
    <row r="10">
      <c r="A10" t="inlineStr">
        <is>
          <t xml:space="preserve">Bold cells ≥ current price (11.86). The conclusion is dominated by WACC and growth.</t>
        </is>
      </c>
    </row>
  </sheetData>
</worksheet>
</file>